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an\ipsis\Stichting Platform ACCT (Extern) - Documenten\7. Werkenden bij filmfestivals\Definitief\WW - fairpayjuli2025\"/>
    </mc:Choice>
  </mc:AlternateContent>
  <xr:revisionPtr revIDLastSave="0" documentId="13_ncr:1_{AD3A1C2A-0CEB-44F2-B404-8FC978B3706E}" xr6:coauthVersionLast="47" xr6:coauthVersionMax="47" xr10:uidLastSave="{00000000-0000-0000-0000-000000000000}"/>
  <bookViews>
    <workbookView xWindow="57480" yWindow="-120" windowWidth="29040" windowHeight="16440" tabRatio="721" xr2:uid="{ADCF0E2F-BF05-4987-B4F3-0067DA95046A}"/>
  </bookViews>
  <sheets>
    <sheet name="Voorblad" sheetId="7" r:id="rId1"/>
    <sheet name="Salaristabel 2026" sheetId="8" r:id="rId2"/>
    <sheet name="Richtlijn zzp-uurtarief 2026" sheetId="9" r:id="rId3"/>
    <sheet name="Salaristabel 2025" sheetId="5" r:id="rId4"/>
    <sheet name="Richtlijn zzp-uurtarief 2025" sheetId="6" r:id="rId5"/>
    <sheet name="Salaristabel 2024" sheetId="4" r:id="rId6"/>
    <sheet name="Richtlijn zzp-uurtarief 2024" sheetId="1" r:id="rId7"/>
    <sheet name="Matrix Functies " sheetId="12" r:id="rId8"/>
    <sheet name="Ind. synoniemenlijst " sheetId="14" r:id="rId9"/>
  </sheets>
  <definedNames>
    <definedName name="_xlnm.Print_Area" localSheetId="8">'Ind. synoniemenlijst '!$A$1:$H$224</definedName>
    <definedName name="_xlnm.Print_Area" localSheetId="7">'Matrix Functies '!$A$1:$K$36</definedName>
    <definedName name="_xlnm.Print_Area" localSheetId="6">'Richtlijn zzp-uurtarief 2024'!$A$1:$M$35</definedName>
    <definedName name="_xlnm.Print_Area" localSheetId="4">'Richtlijn zzp-uurtarief 2025'!$A$1:$M$35</definedName>
    <definedName name="_xlnm.Print_Area" localSheetId="2">'Richtlijn zzp-uurtarief 2026'!$A$1:$M$35</definedName>
    <definedName name="_xlnm.Print_Area" localSheetId="5">'Salaristabel 2024'!$A$1:$P$36</definedName>
    <definedName name="_xlnm.Print_Area" localSheetId="3">'Salaristabel 2025'!$A$1:$P$35</definedName>
    <definedName name="_xlnm.Print_Area" localSheetId="1">'Salaristabel 2026'!$A$1:$P$36</definedName>
    <definedName name="_xlnm.Print_Area" localSheetId="0">Voorblad!$A$1:$C$9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D18" i="1"/>
  <c r="D11" i="9"/>
  <c r="D10" i="9"/>
  <c r="E10" i="9" s="1"/>
  <c r="K9" i="8"/>
  <c r="D18" i="9"/>
  <c r="D17" i="1"/>
  <c r="D8" i="9"/>
  <c r="D15" i="8"/>
  <c r="I18" i="9" s="1"/>
  <c r="E17" i="8"/>
  <c r="I17" i="9" s="1"/>
  <c r="J17" i="9" s="1"/>
  <c r="E16" i="8"/>
  <c r="E15" i="8"/>
  <c r="E14" i="8"/>
  <c r="E13" i="8"/>
  <c r="E12" i="8"/>
  <c r="D17" i="9" s="1"/>
  <c r="F18" i="8"/>
  <c r="I16" i="9" s="1"/>
  <c r="J16" i="9" s="1"/>
  <c r="F17" i="8"/>
  <c r="F16" i="8"/>
  <c r="F15" i="8"/>
  <c r="F14" i="8"/>
  <c r="F13" i="8"/>
  <c r="F12" i="8"/>
  <c r="F11" i="8"/>
  <c r="F10" i="8"/>
  <c r="J24" i="8"/>
  <c r="I12" i="9" s="1"/>
  <c r="I24" i="8"/>
  <c r="I13" i="9" s="1"/>
  <c r="K23" i="8"/>
  <c r="I11" i="9" s="1"/>
  <c r="J23" i="8"/>
  <c r="I23" i="8"/>
  <c r="H23" i="8"/>
  <c r="I14" i="9" s="1"/>
  <c r="L22" i="8"/>
  <c r="I10" i="9" s="1"/>
  <c r="K22" i="8"/>
  <c r="J22" i="8"/>
  <c r="I22" i="8"/>
  <c r="H22" i="8"/>
  <c r="O21" i="8"/>
  <c r="I7" i="9" s="1"/>
  <c r="J7" i="9" s="1"/>
  <c r="N21" i="8"/>
  <c r="I8" i="9" s="1"/>
  <c r="M21" i="8"/>
  <c r="I9" i="9" s="1"/>
  <c r="L21" i="8"/>
  <c r="K21" i="8"/>
  <c r="J21" i="8"/>
  <c r="I21" i="8"/>
  <c r="H21" i="8"/>
  <c r="O20" i="8"/>
  <c r="N20" i="8"/>
  <c r="M20" i="8"/>
  <c r="L20" i="8"/>
  <c r="K20" i="8"/>
  <c r="J20" i="8"/>
  <c r="I20" i="8"/>
  <c r="H20" i="8"/>
  <c r="O19" i="8"/>
  <c r="N19" i="8"/>
  <c r="M19" i="8"/>
  <c r="L19" i="8"/>
  <c r="K19" i="8"/>
  <c r="J19" i="8"/>
  <c r="I19" i="8"/>
  <c r="H19" i="8"/>
  <c r="G19" i="8"/>
  <c r="I15" i="9" s="1"/>
  <c r="J15" i="9" s="1"/>
  <c r="K15" i="9" s="1"/>
  <c r="O18" i="8"/>
  <c r="N18" i="8"/>
  <c r="M18" i="8"/>
  <c r="L18" i="8"/>
  <c r="K18" i="8"/>
  <c r="J18" i="8"/>
  <c r="I18" i="8"/>
  <c r="H18" i="8"/>
  <c r="G18" i="8"/>
  <c r="O17" i="8"/>
  <c r="N17" i="8"/>
  <c r="M17" i="8"/>
  <c r="L17" i="8"/>
  <c r="K17" i="8"/>
  <c r="J17" i="8"/>
  <c r="I17" i="8"/>
  <c r="H17" i="8"/>
  <c r="G17" i="8"/>
  <c r="O16" i="8"/>
  <c r="N16" i="8"/>
  <c r="M16" i="8"/>
  <c r="L16" i="8"/>
  <c r="K16" i="8"/>
  <c r="J16" i="8"/>
  <c r="I16" i="8"/>
  <c r="H16" i="8"/>
  <c r="G16" i="8"/>
  <c r="O15" i="8"/>
  <c r="N15" i="8"/>
  <c r="M15" i="8"/>
  <c r="L15" i="8"/>
  <c r="K15" i="8"/>
  <c r="J15" i="8"/>
  <c r="I15" i="8"/>
  <c r="H15" i="8"/>
  <c r="G15" i="8"/>
  <c r="O14" i="8"/>
  <c r="N14" i="8"/>
  <c r="M14" i="8"/>
  <c r="L14" i="8"/>
  <c r="K14" i="8"/>
  <c r="J14" i="8"/>
  <c r="I14" i="8"/>
  <c r="H14" i="8"/>
  <c r="G14" i="8"/>
  <c r="O13" i="8"/>
  <c r="N13" i="8"/>
  <c r="M13" i="8"/>
  <c r="L13" i="8"/>
  <c r="K13" i="8"/>
  <c r="J13" i="8"/>
  <c r="I13" i="8"/>
  <c r="H13" i="8"/>
  <c r="G13" i="8"/>
  <c r="O12" i="8"/>
  <c r="N12" i="8"/>
  <c r="M12" i="8"/>
  <c r="L12" i="8"/>
  <c r="K12" i="8"/>
  <c r="J12" i="8"/>
  <c r="I12" i="8"/>
  <c r="H12" i="8"/>
  <c r="G12" i="8"/>
  <c r="O11" i="8"/>
  <c r="N11" i="8"/>
  <c r="M11" i="8"/>
  <c r="L11" i="8"/>
  <c r="K11" i="8"/>
  <c r="J11" i="8"/>
  <c r="I11" i="8"/>
  <c r="H11" i="8"/>
  <c r="G11" i="8"/>
  <c r="O10" i="8"/>
  <c r="N10" i="8"/>
  <c r="M10" i="8"/>
  <c r="L10" i="8"/>
  <c r="K10" i="8"/>
  <c r="J10" i="8"/>
  <c r="I10" i="8"/>
  <c r="H10" i="8"/>
  <c r="G10" i="8"/>
  <c r="O9" i="8"/>
  <c r="D7" i="9" s="1"/>
  <c r="E7" i="9" s="1"/>
  <c r="N9" i="8"/>
  <c r="M9" i="8"/>
  <c r="D9" i="9" s="1"/>
  <c r="L9" i="8"/>
  <c r="J9" i="8"/>
  <c r="D12" i="9" s="1"/>
  <c r="E12" i="9" s="1"/>
  <c r="F12" i="9" s="1"/>
  <c r="I9" i="8"/>
  <c r="D13" i="9" s="1"/>
  <c r="E13" i="9" s="1"/>
  <c r="H9" i="8"/>
  <c r="D14" i="9" s="1"/>
  <c r="G9" i="8"/>
  <c r="D15" i="9" s="1"/>
  <c r="F9" i="8"/>
  <c r="D16" i="9" s="1"/>
  <c r="E16" i="9" s="1"/>
  <c r="F29" i="9"/>
  <c r="G32" i="8"/>
  <c r="G31" i="8"/>
  <c r="G28" i="8"/>
  <c r="G33" i="8" s="1"/>
  <c r="J12" i="9" l="1"/>
  <c r="K12" i="9" s="1"/>
  <c r="F16" i="9"/>
  <c r="F13" i="9"/>
  <c r="K16" i="9"/>
  <c r="F10" i="9"/>
  <c r="J13" i="9"/>
  <c r="K13" i="9" s="1"/>
  <c r="F7" i="9"/>
  <c r="E14" i="9"/>
  <c r="F14" i="9" s="1"/>
  <c r="K7" i="9"/>
  <c r="K17" i="9"/>
  <c r="J14" i="9"/>
  <c r="K14" i="9" s="1"/>
  <c r="E18" i="9"/>
  <c r="F18" i="9" s="1"/>
  <c r="J11" i="9"/>
  <c r="K11" i="9" s="1"/>
  <c r="E15" i="9"/>
  <c r="F15" i="9" s="1"/>
  <c r="J8" i="9"/>
  <c r="K8" i="9" s="1"/>
  <c r="J18" i="9"/>
  <c r="K18" i="9" s="1"/>
  <c r="E9" i="9"/>
  <c r="F9" i="9" s="1"/>
  <c r="J9" i="9"/>
  <c r="K9" i="9" s="1"/>
  <c r="E17" i="9"/>
  <c r="F17" i="9" s="1"/>
  <c r="J10" i="9"/>
  <c r="K10" i="9" s="1"/>
  <c r="E11" i="9"/>
  <c r="F11" i="9" s="1"/>
  <c r="E8" i="9"/>
  <c r="F8" i="9" s="1"/>
  <c r="I7" i="6"/>
  <c r="J7" i="6" s="1"/>
  <c r="K7" i="6" s="1"/>
  <c r="I8" i="6"/>
  <c r="I9" i="6"/>
  <c r="J9" i="6" s="1"/>
  <c r="K9" i="6" s="1"/>
  <c r="I10" i="6"/>
  <c r="I11" i="6"/>
  <c r="J11" i="6" s="1"/>
  <c r="K11" i="6" s="1"/>
  <c r="I12" i="6"/>
  <c r="J12" i="6" s="1"/>
  <c r="K12" i="6" s="1"/>
  <c r="I13" i="6"/>
  <c r="J13" i="6" s="1"/>
  <c r="K13" i="6" s="1"/>
  <c r="I14" i="6"/>
  <c r="I15" i="6"/>
  <c r="J15" i="6" s="1"/>
  <c r="I16" i="6"/>
  <c r="I17" i="6"/>
  <c r="J17" i="6" s="1"/>
  <c r="K17" i="6" s="1"/>
  <c r="I18" i="6"/>
  <c r="J18" i="6" s="1"/>
  <c r="D7" i="6"/>
  <c r="D8" i="6"/>
  <c r="E8" i="6" s="1"/>
  <c r="F8" i="6" s="1"/>
  <c r="D9" i="6"/>
  <c r="E9" i="6" s="1"/>
  <c r="F9" i="6" s="1"/>
  <c r="D10" i="6"/>
  <c r="E10" i="6" s="1"/>
  <c r="F10" i="6" s="1"/>
  <c r="D11" i="6"/>
  <c r="E11" i="6" s="1"/>
  <c r="D12" i="6"/>
  <c r="E12" i="6" s="1"/>
  <c r="F12" i="6" s="1"/>
  <c r="D13" i="6"/>
  <c r="E13" i="6" s="1"/>
  <c r="D14" i="6"/>
  <c r="E14" i="6" s="1"/>
  <c r="F14" i="6" s="1"/>
  <c r="D15" i="6"/>
  <c r="D16" i="6"/>
  <c r="E16" i="6" s="1"/>
  <c r="F16" i="6" s="1"/>
  <c r="D17" i="6"/>
  <c r="D18" i="6"/>
  <c r="E18" i="6" s="1"/>
  <c r="F18" i="6" s="1"/>
  <c r="F29" i="6"/>
  <c r="D7" i="1"/>
  <c r="G31" i="5"/>
  <c r="G30" i="5"/>
  <c r="G27" i="5"/>
  <c r="G28" i="4"/>
  <c r="G31" i="4"/>
  <c r="G32" i="4"/>
  <c r="F29" i="1"/>
  <c r="G32" i="5" l="1"/>
  <c r="J8" i="6"/>
  <c r="K8" i="6" s="1"/>
  <c r="K15" i="6"/>
  <c r="J10" i="6"/>
  <c r="K10" i="6" s="1"/>
  <c r="J14" i="6"/>
  <c r="K14" i="6" s="1"/>
  <c r="J16" i="6"/>
  <c r="K16" i="6" s="1"/>
  <c r="K18" i="6"/>
  <c r="E7" i="6"/>
  <c r="F7" i="6" s="1"/>
  <c r="F11" i="6"/>
  <c r="F13" i="6"/>
  <c r="E15" i="6"/>
  <c r="F15" i="6" s="1"/>
  <c r="E17" i="6"/>
  <c r="F17" i="6" s="1"/>
  <c r="G33" i="4"/>
  <c r="I10" i="1" l="1"/>
  <c r="I11" i="1"/>
  <c r="I12" i="1"/>
  <c r="J12" i="1" s="1"/>
  <c r="J13" i="1"/>
  <c r="I14" i="1"/>
  <c r="J14" i="1" s="1"/>
  <c r="I15" i="1"/>
  <c r="I16" i="1"/>
  <c r="I17" i="1"/>
  <c r="I18" i="1"/>
  <c r="J18" i="1" s="1"/>
  <c r="K18" i="1" s="1"/>
  <c r="E18" i="1"/>
  <c r="E17" i="1"/>
  <c r="F17" i="1" s="1"/>
  <c r="D16" i="1"/>
  <c r="D15" i="1"/>
  <c r="E15" i="1" s="1"/>
  <c r="D14" i="1"/>
  <c r="E14" i="1" s="1"/>
  <c r="D13" i="1"/>
  <c r="E13" i="1" s="1"/>
  <c r="D12" i="1"/>
  <c r="E12" i="1" s="1"/>
  <c r="D11" i="1"/>
  <c r="E11" i="1" s="1"/>
  <c r="F11" i="1" s="1"/>
  <c r="D10" i="1"/>
  <c r="I9" i="1"/>
  <c r="J9" i="1" s="1"/>
  <c r="D9" i="1"/>
  <c r="E9" i="1" s="1"/>
  <c r="F9" i="1" s="1"/>
  <c r="I8" i="1"/>
  <c r="J8" i="1" s="1"/>
  <c r="K8" i="1" s="1"/>
  <c r="D8" i="1"/>
  <c r="I7" i="1"/>
  <c r="J7" i="1" s="1"/>
  <c r="K7" i="1" s="1"/>
  <c r="E7" i="1"/>
  <c r="F18" i="1" l="1"/>
  <c r="F12" i="1"/>
  <c r="J17" i="1"/>
  <c r="K17" i="1" s="1"/>
  <c r="F13" i="1"/>
  <c r="J16" i="1"/>
  <c r="K16" i="1" s="1"/>
  <c r="J11" i="1"/>
  <c r="K11" i="1" s="1"/>
  <c r="K9" i="1"/>
  <c r="J10" i="1"/>
  <c r="K10" i="1" s="1"/>
  <c r="E10" i="1"/>
  <c r="F10" i="1" s="1"/>
  <c r="F7" i="1"/>
  <c r="F15" i="1"/>
  <c r="K14" i="1"/>
  <c r="E8" i="1"/>
  <c r="F8" i="1" s="1"/>
  <c r="E16" i="1"/>
  <c r="F16" i="1" s="1"/>
  <c r="F14" i="1"/>
  <c r="K13" i="1"/>
  <c r="J15" i="1"/>
  <c r="K15" i="1" s="1"/>
  <c r="K12" i="1"/>
</calcChain>
</file>

<file path=xl/sharedStrings.xml><?xml version="1.0" encoding="utf-8"?>
<sst xmlns="http://schemas.openxmlformats.org/spreadsheetml/2006/main" count="672" uniqueCount="408">
  <si>
    <t>Schalen</t>
  </si>
  <si>
    <t>Aantal uren per jaar</t>
  </si>
  <si>
    <t>Werkweek uren</t>
  </si>
  <si>
    <t>Werkdag uren</t>
  </si>
  <si>
    <t>Vakantie uren</t>
  </si>
  <si>
    <t>Feestdagen door de week uren</t>
  </si>
  <si>
    <t xml:space="preserve">Spaaruren worden opgenomen in hetzelfde jaar waarin deze zijn opgebouwd </t>
  </si>
  <si>
    <t>Toepassing naar rato dienstverband</t>
  </si>
  <si>
    <t>Aantal weken per jaar</t>
  </si>
  <si>
    <t>Totaal aantal spaaruren bij full time aanstelling</t>
  </si>
  <si>
    <t>Opslagfactor digiPACCT 69,26%</t>
  </si>
  <si>
    <t>Opbouw opslagfactor digiPACCT</t>
  </si>
  <si>
    <t xml:space="preserve">Algemene niet-toerekenbare bedrijfskosten </t>
  </si>
  <si>
    <t xml:space="preserve">Pensioen </t>
  </si>
  <si>
    <t>Vakantietoeslag</t>
  </si>
  <si>
    <t xml:space="preserve">Ziekte en arbeidsongeschiktheid </t>
  </si>
  <si>
    <t xml:space="preserve">Inkomensafhankelijke bijdrage Zvw </t>
  </si>
  <si>
    <t xml:space="preserve">Niet-declarabele uren </t>
  </si>
  <si>
    <t>Totaal opslagfactor</t>
  </si>
  <si>
    <t>Toelichting opslagfactor digiPACCT</t>
  </si>
  <si>
    <t>https://www.digipacct.nl/sites/default/files/2024-08/digiPACCT-cao-salaris-naar-zzp-tarief-toelichting-en-verantwoording%202024_0.pdf</t>
  </si>
  <si>
    <t>45 - 65</t>
  </si>
  <si>
    <t>65,5 - 85</t>
  </si>
  <si>
    <t>85,5 - 105,5</t>
  </si>
  <si>
    <t>106 - 135</t>
  </si>
  <si>
    <t>135,5 - 167</t>
  </si>
  <si>
    <t>167,5 - 202,5</t>
  </si>
  <si>
    <t>203 - 237</t>
  </si>
  <si>
    <t>237,5 - 272,5</t>
  </si>
  <si>
    <t>273 - 307</t>
  </si>
  <si>
    <t>307,5 - 342,5</t>
  </si>
  <si>
    <t>343 - 380</t>
  </si>
  <si>
    <t>380,5 - 439,5</t>
  </si>
  <si>
    <t>USB-PUNTEN Min-Max</t>
  </si>
  <si>
    <t>SCHALEN 1 t/m 12</t>
  </si>
  <si>
    <t xml:space="preserve">  PERIODIEK - 0 t/m 15</t>
  </si>
  <si>
    <t>USB-Punten                                                                                             Min-Max</t>
  </si>
  <si>
    <t>Globaal urenoverzicht bij een 38-urige werkweek o.b.v. Standaard Basisregeling Secundaire Arbeidsvoorwaarden Filmfestivals</t>
  </si>
  <si>
    <t>Inzetbare uren)*</t>
  </si>
  <si>
    <t>Minimum ZZP-uurtarieven o.b.v. onderkant salarisschaal Filmfestivals, peildatum 1 januari 2024</t>
  </si>
  <si>
    <t>Ter illustratie ZZP-uurtarief o.b.v. bovenkant salarisschaal Filmfestivals, peildatum 1 januari 2024</t>
  </si>
  <si>
    <t>ZZP-uurtarief incl opslag o.b.v. einde salarisschaal</t>
  </si>
  <si>
    <t>ZZP Min. uurtarief incl. opslag o.b.v. begin salarisschaal</t>
  </si>
  <si>
    <t>Aantal weken doordeweekse Feestdagen (max 7)</t>
  </si>
  <si>
    <t xml:space="preserve">Aantal weken vakantie* </t>
  </si>
  <si>
    <t>ZZP-uurtarief, afgeleid van de bruto salarisschalen exclusief toeslagen van de Cao Toneel en Dans, peildatum 1 januari 2024</t>
  </si>
  <si>
    <t>Te allen tijde geldt tenminste het wettelijk minimumloon, naar rato van de omvang van het dienstverband.</t>
  </si>
  <si>
    <t>Basisuurtarief*  o.b.v  begin salarisschaal</t>
  </si>
  <si>
    <t>Basisuurtarief* o.b.v. einde salarisschaal</t>
  </si>
  <si>
    <t>* Excl. compensatieregeling gewerkte festivaldagen zie Standaard Basisregeling punt 7</t>
  </si>
  <si>
    <r>
      <t xml:space="preserve">Bij uitbreiding werkweek van 38 uur naar 40 uur d.m.v. compensatie in tijd:                               </t>
    </r>
    <r>
      <rPr>
        <i/>
        <sz val="10"/>
        <color theme="1"/>
        <rFont val="Calibri"/>
        <family val="2"/>
        <scheme val="minor"/>
      </rPr>
      <t xml:space="preserve">Compensatie in tijd: 2 spaaruren per gewerkte week van 38 uur </t>
    </r>
  </si>
  <si>
    <t>* Nog te verrekenen: compensatieregeling gewerkte festivaldagen, zie Standaard Basisregeling punt 7</t>
  </si>
  <si>
    <t>Minimum ZZP-uurtarieven o.b.v. onderkant salarisschaal Filmfestivals, peildatum 1 januari 2025</t>
  </si>
  <si>
    <t>Ter illustratie ZZP-uurtarief o.b.v. bovenkant salarisschaal Filmfestivals, peildatum 1 januari 2025</t>
  </si>
  <si>
    <t>ZZP-uurtarief, afgeleid van de bruto salarisschalen exclusief toeslagen van de Cao Toneel en Dans, peildatum 1 januari 2025</t>
  </si>
  <si>
    <t xml:space="preserve">Disclaimer: De Richtlijn zzp-starttarieven Filmfestivals is nadrukkelijk geen tool om te bezien of een opdracht binnen of buiten dienstverband kan worden verricht. </t>
  </si>
  <si>
    <t xml:space="preserve"> </t>
  </si>
  <si>
    <t>2024 - 2025 - 2026</t>
  </si>
  <si>
    <t>Minimum ZZP-uurtarieven o.b.v. onderkant salarisschaal Filmfestivals, peildatum 1 januari 2026</t>
  </si>
  <si>
    <t>Indexatie</t>
  </si>
  <si>
    <t>ZZP-uurtarief, afgeleid van de bruto salarisschalen exclusief toeslagen van de Cao Toneel en Dans, peildatum 1 januari 2026</t>
  </si>
  <si>
    <t>Afgeleid van de salarisschalen van de Cao Toneel en Dans, peildatum 01-01-2026, inclusief 3,5% definitieve indexatie (https://caotoneelendans.nl/cao/bijlagen)</t>
  </si>
  <si>
    <t>Afgeleid van de salarisschalen van de Cao Toneel en Dans, peildatum 01-01-2024 inclusief definitieve 5% indexatie en een vast bedrag van € 150 bruto.</t>
  </si>
  <si>
    <t>Ter illustratie ZZP-uurtarief o.b.v. bovenkant salarisschaal Filmfestivals, peildatum 1 januari 2026</t>
  </si>
  <si>
    <t>Filmfestival</t>
  </si>
  <si>
    <t>schaal</t>
  </si>
  <si>
    <t>01.</t>
  </si>
  <si>
    <t>02.</t>
  </si>
  <si>
    <t>03.</t>
  </si>
  <si>
    <t>04.</t>
  </si>
  <si>
    <t>05.</t>
  </si>
  <si>
    <t>Bedrijfsvoering</t>
  </si>
  <si>
    <t>Development</t>
  </si>
  <si>
    <t>Marketing &amp; Communicatie</t>
  </si>
  <si>
    <t>Productie</t>
  </si>
  <si>
    <t>Programmering</t>
  </si>
  <si>
    <t>Officemedewerker</t>
  </si>
  <si>
    <t>Officemanager</t>
  </si>
  <si>
    <t>Medewerker Development</t>
  </si>
  <si>
    <t>Medewerker Productie</t>
  </si>
  <si>
    <t>A</t>
  </si>
  <si>
    <t>en/of Talent</t>
  </si>
  <si>
    <t>en/of  Industry</t>
  </si>
  <si>
    <t>en/of Nieuwe Media</t>
  </si>
  <si>
    <t>B</t>
  </si>
  <si>
    <t>en/of Industry</t>
  </si>
  <si>
    <t xml:space="preserve">Coördinator Marketing &amp; Communicatie </t>
  </si>
  <si>
    <t>Hoofd Development</t>
  </si>
  <si>
    <t>Hoofd Productie</t>
  </si>
  <si>
    <t xml:space="preserve">Hoofd Programma </t>
  </si>
  <si>
    <t>HR Manager</t>
  </si>
  <si>
    <t>Hoofd Programma</t>
  </si>
  <si>
    <t>Controller</t>
  </si>
  <si>
    <t>C</t>
  </si>
  <si>
    <t>Indicatieve Synoniemen:</t>
  </si>
  <si>
    <t>(zie ook schaal 6):</t>
  </si>
  <si>
    <t>* Medewerker Fondsenwerving (NFF)</t>
  </si>
  <si>
    <t xml:space="preserve">* Senior Partnerships Manager (IDFA) </t>
  </si>
  <si>
    <t xml:space="preserve"> A</t>
  </si>
  <si>
    <t>* Content Marketeer (NFF)</t>
  </si>
  <si>
    <t xml:space="preserve">* Dutch Press Officer (IDFA) </t>
  </si>
  <si>
    <t xml:space="preserve">* Designer (IDFA) </t>
  </si>
  <si>
    <t>* Image Editor (IDFA)</t>
  </si>
  <si>
    <t xml:space="preserve">* Online Editor (IDFA) </t>
  </si>
  <si>
    <t xml:space="preserve">* Social Media/Webeditor (IDFA) </t>
  </si>
  <si>
    <t xml:space="preserve">* Copy Editor (IDFA) </t>
  </si>
  <si>
    <t>* Online Redacteur (IDFA)</t>
  </si>
  <si>
    <t xml:space="preserve">* Copywriter (KAF) </t>
  </si>
  <si>
    <t xml:space="preserve">* Editor (KAF) </t>
  </si>
  <si>
    <t xml:space="preserve">* Graphic Designer (KAF) </t>
  </si>
  <si>
    <t>* Online Communication</t>
  </si>
  <si>
    <t xml:space="preserve">&amp; Web-Editing (KAF) </t>
  </si>
  <si>
    <t>* Graphic Designer (KAF)</t>
  </si>
  <si>
    <t xml:space="preserve">* Events Producer (IFFR)  </t>
  </si>
  <si>
    <t xml:space="preserve">* Coordinator Ticketing and Customer Service (IFFR)  </t>
  </si>
  <si>
    <t xml:space="preserve">* Customer Service Coordinator (IFFR) </t>
  </si>
  <si>
    <t xml:space="preserve">* Guest Officer (IFFR)  </t>
  </si>
  <si>
    <t xml:space="preserve">* Volunteer Coordinator (IDFA) </t>
  </si>
  <si>
    <t xml:space="preserve">* Logistics &amp; Decoration Producer (IDFA) </t>
  </si>
  <si>
    <t xml:space="preserve">* Operateur (IDFA) </t>
  </si>
  <si>
    <t xml:space="preserve">* Q&amp;A Producer (IDFA) </t>
  </si>
  <si>
    <t xml:space="preserve">* Hospitality Producer (IDFA) </t>
  </si>
  <si>
    <t xml:space="preserve">* Technical Producer (IDFA) </t>
  </si>
  <si>
    <t>* Floor Coordinator (IDFA)</t>
  </si>
  <si>
    <t xml:space="preserve">* Executive Producer (KAF) </t>
  </si>
  <si>
    <t xml:space="preserve">* Ticketing &amp; Helpdesk Coordinator (KAF) </t>
  </si>
  <si>
    <t xml:space="preserve">* Film Control (KAF) </t>
  </si>
  <si>
    <t xml:space="preserve">* Projectionist (KAF) </t>
  </si>
  <si>
    <t xml:space="preserve">* Sound Engineer (KAF) </t>
  </si>
  <si>
    <t xml:space="preserve">* Technical location Manager (KAF) </t>
  </si>
  <si>
    <t xml:space="preserve">* Guest Manager (KAF) </t>
  </si>
  <si>
    <t xml:space="preserve">* Locatiemanager (KAF) </t>
  </si>
  <si>
    <t>* Roommanager (KAF)</t>
  </si>
  <si>
    <t xml:space="preserve">* Industry Coordinator (MtM) </t>
  </si>
  <si>
    <t xml:space="preserve">* Kassa Coördinator (MtM) </t>
  </si>
  <si>
    <t xml:space="preserve">* Education Producer (MtM) </t>
  </si>
  <si>
    <t xml:space="preserve">* Vrijwilligers Coördinator (MtM) </t>
  </si>
  <si>
    <t xml:space="preserve">* Kassa coördinator (MtM) </t>
  </si>
  <si>
    <t xml:space="preserve">* Kassa Subcoördinator (MtM) </t>
  </si>
  <si>
    <t xml:space="preserve">* Gastenservice (MtM) </t>
  </si>
  <si>
    <t xml:space="preserve">* Ass. Vrijwilligers Coördinator (MtM) </t>
  </si>
  <si>
    <t xml:space="preserve">* Ass. Productie (MtM) </t>
  </si>
  <si>
    <t xml:space="preserve">* Locatiemanager (MtM) </t>
  </si>
  <si>
    <t>Medewerker Programma</t>
  </si>
  <si>
    <t xml:space="preserve">* Coordinator Education (IFFR)  </t>
  </si>
  <si>
    <t xml:space="preserve">* Coordinator Hubert Bals Fund (IFFR) </t>
  </si>
  <si>
    <t xml:space="preserve">* Coordinator Pro (IFFR)  </t>
  </si>
  <si>
    <t xml:space="preserve">* Coordinator Program Operations (IFFR)  </t>
  </si>
  <si>
    <t xml:space="preserve">* Officer Education (IFFR)  </t>
  </si>
  <si>
    <t xml:space="preserve">* Zakelijk Medewerker Programma (NFF) </t>
  </si>
  <si>
    <t xml:space="preserve">* Talks Producer (IDFA) </t>
  </si>
  <si>
    <t xml:space="preserve">* Educatie Producent (IDFA) </t>
  </si>
  <si>
    <t xml:space="preserve">* Producer Education (IDFA) </t>
  </si>
  <si>
    <t xml:space="preserve">* Producer Filmmaker Support (IDFA) </t>
  </si>
  <si>
    <t xml:space="preserve">* Producer New Media (IDFA) </t>
  </si>
  <si>
    <t xml:space="preserve">* Program Producer (IDFA) </t>
  </si>
  <si>
    <t xml:space="preserve">* Producer New media (IDFA) </t>
  </si>
  <si>
    <t xml:space="preserve">* IDFA IBF Producer (IDFA) </t>
  </si>
  <si>
    <t xml:space="preserve">* Senior Talks Producer (IDFA) </t>
  </si>
  <si>
    <t xml:space="preserve">* Forum Producer (IDFA) </t>
  </si>
  <si>
    <t>* Markets Producer (IDFA)</t>
  </si>
  <si>
    <t xml:space="preserve">* Producent Educatie (Cinekid) </t>
  </si>
  <si>
    <t xml:space="preserve">* Producent Films &amp; Series (Cinekid) </t>
  </si>
  <si>
    <t xml:space="preserve">* Coordinator Cinekid for Professionals (Cinekid) </t>
  </si>
  <si>
    <t xml:space="preserve">* Film Reviewer (KAF) </t>
  </si>
  <si>
    <t xml:space="preserve">* Moderator (KAF) </t>
  </si>
  <si>
    <t>* Industry Coordinator (KAF)</t>
  </si>
  <si>
    <t xml:space="preserve">* Medewerker Kaboom Distribution (KAF) </t>
  </si>
  <si>
    <t>* Medewerker Kaboom Education (KAF)</t>
  </si>
  <si>
    <t xml:space="preserve">* Medewerker Educatie (MtM) </t>
  </si>
  <si>
    <t>* Jury Coördinator (MtM)</t>
  </si>
  <si>
    <t>* Private Donations Manager (IDFA)</t>
  </si>
  <si>
    <t xml:space="preserve">* Fundraiser (MtM) </t>
  </si>
  <si>
    <t>(zie ook schaal 8 en 9):</t>
  </si>
  <si>
    <t>Coördinator Productie/</t>
  </si>
  <si>
    <t>Producer</t>
  </si>
  <si>
    <t xml:space="preserve">* Coordinator Applications (IFFR) </t>
  </si>
  <si>
    <t xml:space="preserve">* Coordinator Ticketing &amp; Data (IFFR) </t>
  </si>
  <si>
    <t xml:space="preserve">* Volunteers Coordinator (IFFR) </t>
  </si>
  <si>
    <t xml:space="preserve">* Coordinator Digital (IDFA) </t>
  </si>
  <si>
    <t xml:space="preserve">* IT Specialist (IDFA) </t>
  </si>
  <si>
    <t>* Operations Manager (IDFA)</t>
  </si>
  <si>
    <t xml:space="preserve">* Festival Producer (MtM) </t>
  </si>
  <si>
    <t xml:space="preserve">* Coördinator ICT &amp; Applicatiebeheer (MtM) </t>
  </si>
  <si>
    <t>* Hoofd Productie  &amp; ICT ( NFF)</t>
  </si>
  <si>
    <t>(zie ook schaal 8):</t>
  </si>
  <si>
    <t>* Programmer (IDFA)</t>
  </si>
  <si>
    <t xml:space="preserve">* Senior Programmer (MtM) </t>
  </si>
  <si>
    <t>Coördinator Programma</t>
  </si>
  <si>
    <t xml:space="preserve">* Senior Producer Markets (IDFA) </t>
  </si>
  <si>
    <t>* Manager IDFA Bertha Fund (IDFA)</t>
  </si>
  <si>
    <t xml:space="preserve">* Verdiepingscoördinator (MtM) </t>
  </si>
  <si>
    <t xml:space="preserve">A   </t>
  </si>
  <si>
    <t xml:space="preserve">* Chief of Content (IFFR)  </t>
  </si>
  <si>
    <t xml:space="preserve">* Hoofd Programma &amp; Eductie (NFF) </t>
  </si>
  <si>
    <t>* Hoofd Professionals &amp; Talent (NFF)</t>
  </si>
  <si>
    <t xml:space="preserve">* Head of Education (IDFA) </t>
  </si>
  <si>
    <t xml:space="preserve">* Head of Industry (IDFA) </t>
  </si>
  <si>
    <t>* Hoofd Educatie (Cinekid)</t>
  </si>
  <si>
    <t>* Head of Industry (KAF)</t>
  </si>
  <si>
    <t>* Head of Education (MtM)</t>
  </si>
  <si>
    <t xml:space="preserve">B  </t>
  </si>
  <si>
    <t xml:space="preserve">C  </t>
  </si>
  <si>
    <r>
      <t>(</t>
    </r>
    <r>
      <rPr>
        <i/>
        <sz val="11"/>
        <color theme="1"/>
        <rFont val="Calibri"/>
        <family val="2"/>
        <scheme val="minor"/>
      </rPr>
      <t>zie ook schaal 6):</t>
    </r>
  </si>
  <si>
    <t>Salaristabel werkenden filmfestivals (38-urige werkweek) - januari 2026</t>
  </si>
  <si>
    <t>Richtlijn zzp-starttarieven werkenden filmfestivals - januari 2026</t>
  </si>
  <si>
    <t>Salaristabel werkenden filmfestivals (38-urige werkweek) - januari 2025</t>
  </si>
  <si>
    <t>Richtlijn zzp-starttarieven werkenden filmfestivals - januari 2025</t>
  </si>
  <si>
    <t>Salaristabel werkenden filmfestivals (38-urige werkweek) - 2 december 2024</t>
  </si>
  <si>
    <t>Richtlijn zzp-starttarieven werkenden filmfestivals -  2 december 2024</t>
  </si>
  <si>
    <t>Afgeleid van de salarisschalen van de Cao Toneel en Dans, peildatum 01-01-2025, inclusief 3,5% definitieve indexatie tov. 2024. Te allen tijde geldt tenminste het wettelijk minimumloon (naar rato van de omvang van het dienstverband). Vanwege de stijging hiervan vervallen per 01-07-2025 in de onderstaande tabel Schaal I trede 6, Schaal II trede 3, Schaal III trede 0.</t>
  </si>
  <si>
    <t>Matrix Referentiefuncties Filmfestivals</t>
  </si>
  <si>
    <t>* Het basisuurtarief is berekend op basis van het gemiddelde bruto jaarsalaris van de Cao Toneel en Dans exclusief toeslagen, gedeeld door het aantal inzetbare uren (bij 38-urige werkweek), na aftrek van doordeweekse feestdagen en verlofdagen zoals opgenomen in de Standaard Basisregeling Secundaire Arbeidsvoorwaarden Filmfestivals: netto inzetbare uren per jaar 1740,40 en per maand 145,033.
**De definitieve index 2026 t.o.v. 2025 is 3,5%.</t>
  </si>
  <si>
    <t>* Het basisuurtarief is berekend op basis van het gemiddelde bruto jaarsalaris van de Cao Toneel en Dans exclusief toeslagen, gedeeld door het aantal inzetbare uren (bij 38-urige werkweek), na aftrek van doordeweekse feestdagen en verlofdagen zoals opgenomen in de Standaard Basisregeling Secundaire Arbeidsvoorwaarden Filmfestivals: netto inzetbare uren per jaar 1740,40 en per maand 145,033.
**De definitieve index 2025 t.o.v. 2024 is 3,5%.</t>
  </si>
  <si>
    <t>* Het basisuurtarief is berekend op basis van het gemiddelde bruto jaarsalaris van de Cao Toneel en Dans exclusief toeslagen, gedeeld door het aantal inzetbare uren (bij 38-urige werkweek), na aftrek van doordeweekse feestdagen en verlofdagen zoals opgenomen in de Standaard Basisregeling Secundaire Arbeidsvoorwaarden Filmfestivals: netto inzetbare uren per jaar 1740,40 en per maand 145,033.
**De definitieve index 2024 t.o.v. 2023 is 5% plus een vast bedrag van € 150,-.</t>
  </si>
  <si>
    <t>Indicatieve Synoniemenlijst Referentiefuncties Filmfestivals. Bijlage bij Functiehandboek.</t>
  </si>
  <si>
    <t>* Hoofd Technische Productie (KAF)</t>
  </si>
  <si>
    <t>Schaal*</t>
  </si>
  <si>
    <t>Filmfestival - Bedrijfsvoering</t>
  </si>
  <si>
    <t>Filmfestival - Development</t>
  </si>
  <si>
    <t>Filmfestival – Marketing &amp; Communicatie, Pr</t>
  </si>
  <si>
    <t>Filmfestival - Productie</t>
  </si>
  <si>
    <t>Filmfestival - Programmering</t>
  </si>
  <si>
    <t>Directeur RvT model</t>
  </si>
  <si>
    <t>Directeur Stichting model</t>
  </si>
  <si>
    <t>45,5 – 65</t>
  </si>
  <si>
    <t>65,5 – 85</t>
  </si>
  <si>
    <t>85,5 – 105</t>
  </si>
  <si>
    <t>105,5 – 135</t>
  </si>
  <si>
    <t>167,5 – 202</t>
  </si>
  <si>
    <t>202,5 – 237</t>
  </si>
  <si>
    <t>Fondsenwerver / Coördinator Development</t>
  </si>
  <si>
    <t>Coördinator</t>
  </si>
  <si>
    <t>Productie/Producer</t>
  </si>
  <si>
    <t xml:space="preserve">Coördinator </t>
  </si>
  <si>
    <t>237,5 – 272</t>
  </si>
  <si>
    <t>272,5 – 307</t>
  </si>
  <si>
    <t>307,5 – 342</t>
  </si>
  <si>
    <t>342,5 - 380</t>
  </si>
  <si>
    <t xml:space="preserve">USB-punten </t>
  </si>
  <si>
    <r>
      <t xml:space="preserve">Medewerker Development </t>
    </r>
    <r>
      <rPr>
        <b/>
        <sz val="11"/>
        <color theme="1"/>
        <rFont val="Calibri"/>
        <family val="2"/>
        <scheme val="minor"/>
      </rPr>
      <t>A</t>
    </r>
  </si>
  <si>
    <r>
      <t xml:space="preserve">Medewerker Marketing &amp; Communicatie </t>
    </r>
    <r>
      <rPr>
        <b/>
        <sz val="11"/>
        <color theme="1"/>
        <rFont val="Calibri"/>
        <family val="2"/>
        <scheme val="minor"/>
      </rPr>
      <t>A</t>
    </r>
  </si>
  <si>
    <r>
      <t xml:space="preserve">Medewerker Productie </t>
    </r>
    <r>
      <rPr>
        <b/>
        <sz val="11"/>
        <color theme="1"/>
        <rFont val="Calibri"/>
        <family val="2"/>
        <scheme val="minor"/>
      </rPr>
      <t>A</t>
    </r>
  </si>
  <si>
    <r>
      <t xml:space="preserve">Medewerker Programma </t>
    </r>
    <r>
      <rPr>
        <b/>
        <sz val="11"/>
        <color theme="1"/>
        <rFont val="Calibri"/>
        <family val="2"/>
        <scheme val="minor"/>
      </rPr>
      <t>A (</t>
    </r>
    <r>
      <rPr>
        <sz val="11"/>
        <color theme="1"/>
        <rFont val="Calibri"/>
        <family val="2"/>
        <scheme val="minor"/>
      </rPr>
      <t>en/of Educatie en/of Talent en/of Industry en/of Nieuwe Media)</t>
    </r>
  </si>
  <si>
    <r>
      <t xml:space="preserve">Medewerker Development </t>
    </r>
    <r>
      <rPr>
        <b/>
        <sz val="11"/>
        <color theme="1"/>
        <rFont val="Calibri"/>
        <family val="2"/>
        <scheme val="minor"/>
      </rPr>
      <t>B</t>
    </r>
  </si>
  <si>
    <r>
      <t xml:space="preserve">Medewerker Marketing &amp; Communicatie </t>
    </r>
    <r>
      <rPr>
        <b/>
        <sz val="11"/>
        <color theme="1"/>
        <rFont val="Calibri"/>
        <family val="2"/>
        <scheme val="minor"/>
      </rPr>
      <t>B</t>
    </r>
  </si>
  <si>
    <r>
      <t xml:space="preserve">Medewerker Productie </t>
    </r>
    <r>
      <rPr>
        <b/>
        <sz val="11"/>
        <color theme="1"/>
        <rFont val="Calibri"/>
        <family val="2"/>
        <scheme val="minor"/>
      </rPr>
      <t>B</t>
    </r>
  </si>
  <si>
    <r>
      <t xml:space="preserve">Medewerker Programma 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(en/of Educatie en/of Talent en/of Industry en/of Nieuwe Media)</t>
    </r>
  </si>
  <si>
    <r>
      <t xml:space="preserve">Programmeur </t>
    </r>
    <r>
      <rPr>
        <b/>
        <sz val="11"/>
        <color theme="1"/>
        <rFont val="Calibri"/>
        <family val="2"/>
        <scheme val="minor"/>
      </rPr>
      <t>A</t>
    </r>
  </si>
  <si>
    <r>
      <t xml:space="preserve">Hoofd Development </t>
    </r>
    <r>
      <rPr>
        <b/>
        <sz val="11"/>
        <color theme="1"/>
        <rFont val="Calibri"/>
        <family val="2"/>
        <scheme val="minor"/>
      </rPr>
      <t>A</t>
    </r>
  </si>
  <si>
    <r>
      <t xml:space="preserve">Hoofd Marketing &amp; Communicatie </t>
    </r>
    <r>
      <rPr>
        <b/>
        <sz val="11"/>
        <color theme="1"/>
        <rFont val="Calibri"/>
        <family val="2"/>
        <scheme val="minor"/>
      </rPr>
      <t>A</t>
    </r>
  </si>
  <si>
    <r>
      <t xml:space="preserve">Programma </t>
    </r>
    <r>
      <rPr>
        <b/>
        <sz val="11"/>
        <color theme="1"/>
        <rFont val="Calibri"/>
        <family val="2"/>
        <scheme val="minor"/>
      </rPr>
      <t xml:space="preserve">A </t>
    </r>
  </si>
  <si>
    <r>
      <t xml:space="preserve">Hoofd Productie </t>
    </r>
    <r>
      <rPr>
        <b/>
        <sz val="11"/>
        <color theme="1"/>
        <rFont val="Calibri"/>
        <family val="2"/>
        <scheme val="minor"/>
      </rPr>
      <t>A</t>
    </r>
  </si>
  <si>
    <r>
      <t xml:space="preserve">Hoofd Development </t>
    </r>
    <r>
      <rPr>
        <b/>
        <sz val="11"/>
        <color theme="1"/>
        <rFont val="Calibri"/>
        <family val="2"/>
        <scheme val="minor"/>
      </rPr>
      <t>B</t>
    </r>
  </si>
  <si>
    <r>
      <t xml:space="preserve">Hoofd Marketing &amp; Communicatie </t>
    </r>
    <r>
      <rPr>
        <b/>
        <sz val="11"/>
        <color theme="1"/>
        <rFont val="Calibri"/>
        <family val="2"/>
        <scheme val="minor"/>
      </rPr>
      <t>B</t>
    </r>
  </si>
  <si>
    <r>
      <t xml:space="preserve">Hoofd Productie </t>
    </r>
    <r>
      <rPr>
        <b/>
        <sz val="11"/>
        <color theme="1"/>
        <rFont val="Calibri"/>
        <family val="2"/>
        <scheme val="minor"/>
      </rPr>
      <t>B</t>
    </r>
  </si>
  <si>
    <r>
      <t xml:space="preserve">Programmeur </t>
    </r>
    <r>
      <rPr>
        <b/>
        <sz val="11"/>
        <color theme="1"/>
        <rFont val="Calibri"/>
        <family val="2"/>
        <scheme val="minor"/>
      </rPr>
      <t>B</t>
    </r>
  </si>
  <si>
    <r>
      <t xml:space="preserve">-    Algemeen Directeur </t>
    </r>
    <r>
      <rPr>
        <b/>
        <sz val="11"/>
        <color theme="1"/>
        <rFont val="Calibri"/>
        <family val="2"/>
        <scheme val="minor"/>
      </rPr>
      <t>A</t>
    </r>
  </si>
  <si>
    <r>
      <t xml:space="preserve">-    Zakelijk Directeur </t>
    </r>
    <r>
      <rPr>
        <b/>
        <sz val="11"/>
        <color theme="1"/>
        <rFont val="Calibri"/>
        <family val="2"/>
        <scheme val="minor"/>
      </rPr>
      <t>A</t>
    </r>
  </si>
  <si>
    <r>
      <t xml:space="preserve">Coördinator Programma </t>
    </r>
    <r>
      <rPr>
        <b/>
        <sz val="11"/>
        <color theme="1"/>
        <rFont val="Calibri"/>
        <family val="2"/>
        <scheme val="minor"/>
      </rPr>
      <t>B</t>
    </r>
  </si>
  <si>
    <r>
      <t xml:space="preserve">-    Artistiek Directeur </t>
    </r>
    <r>
      <rPr>
        <b/>
        <sz val="11"/>
        <color theme="1"/>
        <rFont val="Calibri"/>
        <family val="2"/>
        <scheme val="minor"/>
      </rPr>
      <t>A</t>
    </r>
  </si>
  <si>
    <r>
      <t xml:space="preserve">Hoofd Programma 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 (en/of Hoofd Educatie en/of Talent en/of Industry en/of Nieuwe Media)</t>
    </r>
  </si>
  <si>
    <r>
      <t xml:space="preserve">Hoofd Development </t>
    </r>
    <r>
      <rPr>
        <b/>
        <sz val="11"/>
        <color theme="1"/>
        <rFont val="Calibri"/>
        <family val="2"/>
        <scheme val="minor"/>
      </rPr>
      <t>C</t>
    </r>
  </si>
  <si>
    <r>
      <t xml:space="preserve">Hoofd Marketing &amp; Communicatie </t>
    </r>
    <r>
      <rPr>
        <b/>
        <sz val="11"/>
        <color theme="1"/>
        <rFont val="Calibri"/>
        <family val="2"/>
        <scheme val="minor"/>
      </rPr>
      <t>C</t>
    </r>
  </si>
  <si>
    <r>
      <t xml:space="preserve">Hoofd Productie </t>
    </r>
    <r>
      <rPr>
        <b/>
        <sz val="11"/>
        <color theme="1"/>
        <rFont val="Calibri"/>
        <family val="2"/>
        <scheme val="minor"/>
      </rPr>
      <t>C</t>
    </r>
  </si>
  <si>
    <r>
      <t xml:space="preserve">Hoofd Programma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(en/of Hoofd Educatie en/of Talent en/of Industry en/of Nieuwe Media)</t>
    </r>
  </si>
  <si>
    <r>
      <t xml:space="preserve">-    Algemeen Directeur </t>
    </r>
    <r>
      <rPr>
        <b/>
        <sz val="11"/>
        <color theme="1"/>
        <rFont val="Calibri"/>
        <family val="2"/>
        <scheme val="minor"/>
      </rPr>
      <t>B</t>
    </r>
  </si>
  <si>
    <r>
      <t>-    Zakelijk Directeur</t>
    </r>
    <r>
      <rPr>
        <b/>
        <sz val="11"/>
        <color theme="1"/>
        <rFont val="Calibri"/>
        <family val="2"/>
        <scheme val="minor"/>
      </rPr>
      <t xml:space="preserve"> B</t>
    </r>
  </si>
  <si>
    <r>
      <t xml:space="preserve">-    Zakelijk Directeur </t>
    </r>
    <r>
      <rPr>
        <b/>
        <sz val="11"/>
        <color theme="1"/>
        <rFont val="Calibri"/>
        <family val="2"/>
        <scheme val="minor"/>
      </rPr>
      <t>B</t>
    </r>
  </si>
  <si>
    <r>
      <t xml:space="preserve">-    Artistiek Directeur </t>
    </r>
    <r>
      <rPr>
        <b/>
        <sz val="11"/>
        <color theme="1"/>
        <rFont val="Calibri"/>
        <family val="2"/>
        <scheme val="minor"/>
      </rPr>
      <t>B</t>
    </r>
  </si>
  <si>
    <r>
      <t>-    Artistiek Directeur</t>
    </r>
    <r>
      <rPr>
        <b/>
        <sz val="11"/>
        <color theme="1"/>
        <rFont val="Calibri"/>
        <family val="2"/>
        <scheme val="minor"/>
      </rPr>
      <t xml:space="preserve"> B</t>
    </r>
  </si>
  <si>
    <r>
      <t>-    Algemeen Directeur</t>
    </r>
    <r>
      <rPr>
        <b/>
        <sz val="11"/>
        <color theme="1"/>
        <rFont val="Calibri"/>
        <family val="2"/>
        <scheme val="minor"/>
      </rPr>
      <t xml:space="preserve"> C</t>
    </r>
  </si>
  <si>
    <r>
      <t xml:space="preserve">-    Algemeen Directeur </t>
    </r>
    <r>
      <rPr>
        <b/>
        <sz val="11"/>
        <color theme="1"/>
        <rFont val="Calibri"/>
        <family val="2"/>
        <scheme val="minor"/>
      </rPr>
      <t>C</t>
    </r>
  </si>
  <si>
    <r>
      <t xml:space="preserve">-    Zakelijk Directeur </t>
    </r>
    <r>
      <rPr>
        <b/>
        <sz val="11"/>
        <color theme="1"/>
        <rFont val="Calibri"/>
        <family val="2"/>
        <scheme val="minor"/>
      </rPr>
      <t>C</t>
    </r>
  </si>
  <si>
    <r>
      <t xml:space="preserve">-    Artistiek Directeur </t>
    </r>
    <r>
      <rPr>
        <b/>
        <sz val="11"/>
        <color theme="1"/>
        <rFont val="Calibri"/>
        <family val="2"/>
        <scheme val="minor"/>
      </rPr>
      <t>C</t>
    </r>
  </si>
  <si>
    <r>
      <t>-    Artistiek Directeur</t>
    </r>
    <r>
      <rPr>
        <b/>
        <sz val="11"/>
        <color theme="1"/>
        <rFont val="Calibri"/>
        <family val="2"/>
        <scheme val="minor"/>
      </rPr>
      <t xml:space="preserve"> C</t>
    </r>
  </si>
  <si>
    <r>
      <t xml:space="preserve">-    Algemeen Directeur </t>
    </r>
    <r>
      <rPr>
        <b/>
        <sz val="11"/>
        <color theme="1"/>
        <rFont val="Calibri"/>
        <family val="2"/>
        <scheme val="minor"/>
      </rPr>
      <t>D</t>
    </r>
  </si>
  <si>
    <r>
      <t xml:space="preserve">-    Zakelijk Directeur </t>
    </r>
    <r>
      <rPr>
        <b/>
        <sz val="11"/>
        <color theme="1"/>
        <rFont val="Calibri"/>
        <family val="2"/>
        <scheme val="minor"/>
      </rPr>
      <t>D</t>
    </r>
  </si>
  <si>
    <r>
      <t>-</t>
    </r>
    <r>
      <rPr>
        <sz val="11"/>
        <color theme="1"/>
        <rFont val="Calibri"/>
        <family val="2"/>
        <scheme val="minor"/>
      </rPr>
      <t xml:space="preserve">   Artistiek Directeur </t>
    </r>
    <r>
      <rPr>
        <b/>
        <sz val="11"/>
        <color theme="1"/>
        <rFont val="Calibri"/>
        <family val="2"/>
        <scheme val="minor"/>
      </rPr>
      <t>D</t>
    </r>
  </si>
  <si>
    <r>
      <t xml:space="preserve">-    Artistiek Directeur </t>
    </r>
    <r>
      <rPr>
        <b/>
        <sz val="11"/>
        <color theme="1"/>
        <rFont val="Calibri"/>
        <family val="2"/>
        <scheme val="minor"/>
      </rPr>
      <t>D</t>
    </r>
  </si>
  <si>
    <r>
      <t xml:space="preserve">-    Algemeen Directeur </t>
    </r>
    <r>
      <rPr>
        <b/>
        <sz val="11"/>
        <color theme="1"/>
        <rFont val="Calibri"/>
        <family val="2"/>
        <scheme val="minor"/>
      </rPr>
      <t>E</t>
    </r>
  </si>
  <si>
    <r>
      <t xml:space="preserve">-    Zakelijk Directeur </t>
    </r>
    <r>
      <rPr>
        <b/>
        <sz val="11"/>
        <color theme="1"/>
        <rFont val="Calibri"/>
        <family val="2"/>
        <scheme val="minor"/>
      </rPr>
      <t>E</t>
    </r>
  </si>
  <si>
    <r>
      <t xml:space="preserve">-    Artistiek Directeur </t>
    </r>
    <r>
      <rPr>
        <b/>
        <sz val="11"/>
        <color theme="1"/>
        <rFont val="Calibri"/>
        <family val="2"/>
        <scheme val="minor"/>
      </rPr>
      <t>E</t>
    </r>
  </si>
  <si>
    <t>*De salarisschalen Filmfestivals zijn gebaseerd op de salarisschalen van de cao Toneel en Dans.</t>
  </si>
  <si>
    <t>Salaris-</t>
  </si>
  <si>
    <t>* Financieel Medewerker (MtM)</t>
  </si>
  <si>
    <t>(Cinekid)</t>
  </si>
  <si>
    <t>Indicatieve Synoniemen</t>
  </si>
  <si>
    <t>Medew.Marketing&amp;Communicatie</t>
  </si>
  <si>
    <t>* Press &amp; PR Coordinator (IFFR)</t>
  </si>
  <si>
    <t xml:space="preserve">* International Press Officer (IDFA) </t>
  </si>
  <si>
    <t xml:space="preserve">* Online Marketeer (IDFA) </t>
  </si>
  <si>
    <t>* Communication Producer (IDFA)</t>
  </si>
  <si>
    <t xml:space="preserve">* Communication Coordinator (IDFA) </t>
  </si>
  <si>
    <t>(* Medewerker Marketing &amp; Communicatie) (Cinekid)</t>
  </si>
  <si>
    <t>* Online Marketeer / Marketeer</t>
  </si>
  <si>
    <t xml:space="preserve">Publiek &amp; Festival (MtM) </t>
  </si>
  <si>
    <t>* Productie Assistent (IFFR)</t>
  </si>
  <si>
    <t>* Productieloket (IFFR)</t>
  </si>
  <si>
    <t>* Location Manager (IFFR)</t>
  </si>
  <si>
    <t xml:space="preserve">* Stagemanager (IFFR) </t>
  </si>
  <si>
    <t>* Bouwploeg Coordinator (IFFR)</t>
  </si>
  <si>
    <t xml:space="preserve">* Specialistisch Bouwer (IFFR) </t>
  </si>
  <si>
    <t xml:space="preserve">* Hospitality Coordinator (IFFR)  </t>
  </si>
  <si>
    <t>* Carservice Producer (IFFR)</t>
  </si>
  <si>
    <t>* Location Producent (IDFA)</t>
  </si>
  <si>
    <t xml:space="preserve">* Building Facilitator (IDFA) </t>
  </si>
  <si>
    <t>* Program Producer (KAF)</t>
  </si>
  <si>
    <t>* Festival Producent (KAF)</t>
  </si>
  <si>
    <t>* Ticketing Manager (KAF)</t>
  </si>
  <si>
    <t>* Technician (KAF)</t>
  </si>
  <si>
    <t>* IT Manager (KAF)</t>
  </si>
  <si>
    <t>* Vrijwilligerscoördinator (KAF)</t>
  </si>
  <si>
    <t>* Officer Program Operations (IFFR)</t>
  </si>
  <si>
    <t>* Q&amp;A Co-coordinator (IFFR)</t>
  </si>
  <si>
    <t>* Producer Guest Service (IDFA)</t>
  </si>
  <si>
    <t>* Producer Industry (IDFA)</t>
  </si>
  <si>
    <t xml:space="preserve">* Projectleider Participatie &amp; Verbinding (Cinekid) </t>
  </si>
  <si>
    <t>* Medewerker Educatie Buitenschools</t>
  </si>
  <si>
    <t>* Producent Industry (KAF)</t>
  </si>
  <si>
    <t>* Medewerker Kaboom Distributie (KAF)</t>
  </si>
  <si>
    <t>* Development Coordinator (IDFA)</t>
  </si>
  <si>
    <t>* Coordinator Communication (IDFA)</t>
  </si>
  <si>
    <t>* Senior Editor (IDFA)</t>
  </si>
  <si>
    <t>* Senior Technical Producer (IDFA)</t>
  </si>
  <si>
    <t>* Coordinator Cinema Techniek (IDFA)</t>
  </si>
  <si>
    <t>* Festival Producer (IDFA)</t>
  </si>
  <si>
    <t>* Coordinator Filmmaker Support (IDFA)</t>
  </si>
  <si>
    <t>* International Relations Manager (IDFA)</t>
  </si>
  <si>
    <t>* Program Coordinator (IDFA)</t>
  </si>
  <si>
    <t>* Producent Film &amp; Series (Cinekid)</t>
  </si>
  <si>
    <t>Coördinator Development/ Fondsenwerver</t>
  </si>
  <si>
    <t>* Partnerships Manager (IDFA)</t>
  </si>
  <si>
    <t>* Coordinator Development &amp; Sales (Cinekid)</t>
  </si>
  <si>
    <t>Coördinator Marketing &amp; Communicatie</t>
  </si>
  <si>
    <t>(* Coordinator Marketing &amp; Communicatie) (Cinekid)</t>
  </si>
  <si>
    <t>Hoofd Marketing&amp;Communicatie</t>
  </si>
  <si>
    <t>Indicatieve Synoniemenlijst</t>
  </si>
  <si>
    <t xml:space="preserve">* Head of Marketing, Communication &amp; Press (IDFA) </t>
  </si>
  <si>
    <t xml:space="preserve">* Facilities Producer (IFFR) </t>
  </si>
  <si>
    <t>* Locations &amp; Events Coordinator (IFFR)</t>
  </si>
  <si>
    <t>* Finance Manager (IDFA)</t>
  </si>
  <si>
    <t>* Head of Production (IFFR)</t>
  </si>
  <si>
    <t xml:space="preserve">* Selection Committee Member (IFFR)  </t>
  </si>
  <si>
    <t>* Programma Manager (IDFA)</t>
  </si>
  <si>
    <t>* Curator (KAF)</t>
  </si>
  <si>
    <t>* Programmeur (KAF)</t>
  </si>
  <si>
    <t>* Junior Programmeur (KAF)</t>
  </si>
  <si>
    <t>* Projectleider Educatie (Cinekid)</t>
  </si>
  <si>
    <t xml:space="preserve">* Head of Talent IDFAcademy (IDFA) </t>
  </si>
  <si>
    <t xml:space="preserve"> * Hoofd Medialab (Cinekid) </t>
  </si>
  <si>
    <t>* Hoofd Programma Afdeling (KAF)</t>
  </si>
  <si>
    <t>* Senior Programmer (IDFA)</t>
  </si>
  <si>
    <t>* Hoofd Film &amp; Series (Cinekid)</t>
  </si>
  <si>
    <t>* Hoofd Nieuwe Media (Cinekid)</t>
  </si>
  <si>
    <t xml:space="preserve">Hoofd Marketing &amp;Communicatie  </t>
  </si>
  <si>
    <t xml:space="preserve">* Hoofd Productie &amp; Digital (IDFA) </t>
  </si>
  <si>
    <r>
      <t xml:space="preserve">* Office Manager + </t>
    </r>
    <r>
      <rPr>
        <i/>
        <sz val="11"/>
        <color rgb="FF000000"/>
        <rFont val="Calibri"/>
        <family val="2"/>
        <scheme val="minor"/>
      </rPr>
      <t>(schaal 6)</t>
    </r>
  </si>
  <si>
    <t>* HR Coordinator &amp; Executive Assistant (IDFA)</t>
  </si>
  <si>
    <t>* Programma Producer Professionals &amp; Talent (NFF)</t>
  </si>
  <si>
    <t>* Medewerker Financiële Administratie (KAF)</t>
  </si>
  <si>
    <r>
      <t xml:space="preserve">Hoofd Programma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(en/of Hoofd Educatie en/of Talent en/of Industry en/of Nieuwe Media))</t>
    </r>
  </si>
  <si>
    <t>en/of Medewerker Educatie</t>
  </si>
  <si>
    <t>en/of Coördinator Educatie</t>
  </si>
  <si>
    <t>en/of Hoofd Educatie</t>
  </si>
  <si>
    <t>en/of Hoofd  Educatie</t>
  </si>
  <si>
    <t>en/of  Hoofd Educatie</t>
  </si>
  <si>
    <t xml:space="preserve">B </t>
  </si>
  <si>
    <t>Programmeur</t>
  </si>
  <si>
    <t>* Projectmanager Partner Events (IDFA)</t>
  </si>
  <si>
    <t>* Coordinator Cinekid for Professionals (Cinekid)</t>
  </si>
  <si>
    <t>Disclaimer: De indicatieve Synoniemenlijst geeft een beeld in het jaar van verschijnen van de Tabellen met fair pay salarissen en zzp-starttarieven. 
De lijst kan jaarlijks worden bijgesteld/aangevuld tegelijk met de actualisatie/indexatie van de Tabellen.</t>
  </si>
  <si>
    <t>Op basis van FUNCTIEMATRIX BUREAU BERENSCHOT i.s.m. Platform ACCT/fairPACCT KETENTAFEL FILMFESTIVALS. 
Let op: In de Functiematrix staan ook Directiefuncties, hiervoor zijn geen alternatieve benamingen/indicatieve synoniemen gemeld.</t>
  </si>
  <si>
    <t>* Hoofd Cinekid for Professionals (Cinekid)</t>
  </si>
  <si>
    <t>* Hoofd Marketing &amp; Communicatie (Cinekid)</t>
  </si>
  <si>
    <t>* Front Office support (IFFR)</t>
  </si>
  <si>
    <t>IndIcatieve Synoniemen</t>
  </si>
  <si>
    <t>* Medewerker Financiële Administratie &amp; Organisatie (NFF)</t>
  </si>
  <si>
    <t>* Hubert Bals Fund Officer (IFFR)</t>
  </si>
  <si>
    <t>* Audiences &amp; Communities Assistant (IFFR)</t>
  </si>
  <si>
    <t>* Image Coordinator (IFFR)</t>
  </si>
  <si>
    <t>* Editorial Coordinator - Dutch (IFFR)</t>
  </si>
  <si>
    <r>
      <t xml:space="preserve">* </t>
    </r>
    <r>
      <rPr>
        <sz val="11"/>
        <color theme="1"/>
        <rFont val="Calibri"/>
        <family val="2"/>
        <scheme val="minor"/>
      </rPr>
      <t>Event Coordinator (IDFA)</t>
    </r>
  </si>
  <si>
    <t>* Coordinator Audiences &amp; Communities (IFFR)</t>
  </si>
  <si>
    <t>* Traffic Coordinator (IFFR)</t>
  </si>
  <si>
    <t>* Coordinator Donations, Mecenaat &amp; Events (IFFR)</t>
  </si>
  <si>
    <t>* Coordinator Marketing (IFFR)</t>
  </si>
  <si>
    <t>* Editorial Coordinator (IFFR)</t>
  </si>
  <si>
    <t>* Ticketing specialist (IFFR)</t>
  </si>
  <si>
    <t>* Events Producer  (IFFR)</t>
  </si>
  <si>
    <t xml:space="preserve">* Coordinator Socials &amp; Communities &amp; Merchandise (IFFR) </t>
  </si>
  <si>
    <t>* Coordinator Funding and Private Partners (IFFR)</t>
  </si>
  <si>
    <t>* Coordinator Marketing &amp; Communications Pro (IFFR)</t>
  </si>
  <si>
    <t>* Data Marketeer (IFFR)</t>
  </si>
  <si>
    <t>* Client Relations and Hospitality Producer (IFFR)</t>
  </si>
  <si>
    <t>* Coordinator RTM (IFFR)</t>
  </si>
  <si>
    <t>* Coordinator Programme Operations (IFFR)</t>
  </si>
  <si>
    <t>* Coordinator Education (IFFR)</t>
  </si>
  <si>
    <t>* Coordinator Pro (IFFR)</t>
  </si>
  <si>
    <t>* Coordinator HBF (IFFR)</t>
  </si>
  <si>
    <t>*Head of Programme Operations (IFFR)</t>
  </si>
  <si>
    <t>Indicatieve synoniemen:</t>
  </si>
  <si>
    <r>
      <t xml:space="preserve">* </t>
    </r>
    <r>
      <rPr>
        <sz val="11"/>
        <color theme="1"/>
        <rFont val="Calibri"/>
        <family val="2"/>
        <scheme val="minor"/>
      </rPr>
      <t>Head of Communications (IFFR)</t>
    </r>
  </si>
  <si>
    <r>
      <t>* Head of Operations New Media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(IDFA)</t>
    </r>
  </si>
  <si>
    <t>* Head of Pro (IFFR)</t>
  </si>
  <si>
    <t>* Head of Education (IFFR)</t>
  </si>
  <si>
    <t>* Head of HBF (IFFR)</t>
  </si>
  <si>
    <t xml:space="preserve">* Curator Digitale Cultuur (NFF)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</si>
</sst>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4" tint="-0.499984740745262"/>
      <name val="Calibri"/>
      <family val="2"/>
      <scheme val="minor"/>
    </font>
    <font>
      <sz val="11"/>
      <color rgb="FFF15C5C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Wingdings"/>
      <charset val="2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2D681"/>
        <bgColor indexed="64"/>
      </patternFill>
    </fill>
    <fill>
      <patternFill patternType="solid">
        <fgColor rgb="FF3B2D78"/>
        <bgColor indexed="64"/>
      </patternFill>
    </fill>
    <fill>
      <patternFill patternType="solid">
        <fgColor rgb="FFE5E2F4"/>
        <bgColor indexed="64"/>
      </patternFill>
    </fill>
    <fill>
      <patternFill patternType="solid">
        <fgColor rgb="FFA297D8"/>
        <bgColor indexed="64"/>
      </patternFill>
    </fill>
    <fill>
      <patternFill patternType="solid">
        <fgColor rgb="FFE1EBC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rgb="FF3B2D78"/>
      </top>
      <bottom/>
      <diagonal/>
    </border>
    <border>
      <left style="thin">
        <color theme="0"/>
      </left>
      <right style="thin">
        <color theme="0"/>
      </right>
      <top style="medium">
        <color rgb="FF3B2D78"/>
      </top>
      <bottom/>
      <diagonal/>
    </border>
    <border>
      <left style="thin">
        <color theme="0"/>
      </left>
      <right/>
      <top style="medium">
        <color rgb="FF3B2D78"/>
      </top>
      <bottom/>
      <diagonal/>
    </border>
    <border>
      <left style="thin">
        <color theme="0"/>
      </left>
      <right style="medium">
        <color rgb="FF3B2D78"/>
      </right>
      <top style="medium">
        <color rgb="FF3B2D78"/>
      </top>
      <bottom style="thin">
        <color theme="0"/>
      </bottom>
      <diagonal/>
    </border>
    <border>
      <left/>
      <right style="medium">
        <color rgb="FF3B2D78"/>
      </right>
      <top style="thin">
        <color theme="0"/>
      </top>
      <bottom style="thin">
        <color theme="0"/>
      </bottom>
      <diagonal/>
    </border>
    <border>
      <left/>
      <right style="medium">
        <color rgb="FF3B2D78"/>
      </right>
      <top/>
      <bottom/>
      <diagonal/>
    </border>
    <border>
      <left style="thin">
        <color indexed="64"/>
      </left>
      <right style="medium">
        <color rgb="FF3B2D7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B2D78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medium">
        <color rgb="FF3B2D78"/>
      </bottom>
      <diagonal/>
    </border>
    <border>
      <left style="thin">
        <color theme="0"/>
      </left>
      <right/>
      <top style="thin">
        <color theme="0"/>
      </top>
      <bottom style="medium">
        <color rgb="FF3B2D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B2D78"/>
      </bottom>
      <diagonal/>
    </border>
    <border>
      <left style="thin">
        <color indexed="64"/>
      </left>
      <right/>
      <top style="thin">
        <color indexed="64"/>
      </top>
      <bottom style="medium">
        <color rgb="FF3B2D78"/>
      </bottom>
      <diagonal/>
    </border>
    <border>
      <left style="thin">
        <color indexed="64"/>
      </left>
      <right style="medium">
        <color rgb="FF3B2D78"/>
      </right>
      <top style="thin">
        <color indexed="64"/>
      </top>
      <bottom style="medium">
        <color rgb="FF3B2D78"/>
      </bottom>
      <diagonal/>
    </border>
    <border>
      <left style="thin">
        <color rgb="FF3B2D78"/>
      </left>
      <right style="thin">
        <color rgb="FF3B2D78"/>
      </right>
      <top style="thin">
        <color rgb="FF3B2D78"/>
      </top>
      <bottom style="thin">
        <color rgb="FF3B2D7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3B2D78"/>
      </bottom>
      <diagonal/>
    </border>
    <border>
      <left style="thin">
        <color indexed="64"/>
      </left>
      <right style="thin">
        <color indexed="64"/>
      </right>
      <top style="thin">
        <color rgb="FF3B2D78"/>
      </top>
      <bottom style="medium">
        <color rgb="FF3B2D78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B2D78"/>
      </top>
      <bottom style="thin">
        <color theme="0"/>
      </bottom>
      <diagonal/>
    </border>
    <border>
      <left/>
      <right style="thin">
        <color theme="0"/>
      </right>
      <top style="medium">
        <color rgb="FF3B2D78"/>
      </top>
      <bottom style="thin">
        <color theme="0"/>
      </bottom>
      <diagonal/>
    </border>
    <border>
      <left style="thin">
        <color rgb="FF3B2D78"/>
      </left>
      <right style="thin">
        <color theme="0"/>
      </right>
      <top style="thin">
        <color theme="0"/>
      </top>
      <bottom style="thin">
        <color rgb="FF3B2D78"/>
      </bottom>
      <diagonal/>
    </border>
    <border>
      <left style="thin">
        <color rgb="FF3B2D78"/>
      </left>
      <right style="thin">
        <color theme="0"/>
      </right>
      <top style="thin">
        <color rgb="FF3B2D78"/>
      </top>
      <bottom style="thin">
        <color theme="0"/>
      </bottom>
      <diagonal/>
    </border>
    <border>
      <left/>
      <right/>
      <top/>
      <bottom style="medium">
        <color rgb="FF3B2D78"/>
      </bottom>
      <diagonal/>
    </border>
    <border>
      <left/>
      <right/>
      <top style="medium">
        <color rgb="FF3B2D78"/>
      </top>
      <bottom style="thin">
        <color theme="0"/>
      </bottom>
      <diagonal/>
    </border>
    <border>
      <left/>
      <right style="thin">
        <color rgb="FF3B2D78"/>
      </right>
      <top style="thin">
        <color theme="0"/>
      </top>
      <bottom style="thin">
        <color rgb="FF3B2D78"/>
      </bottom>
      <diagonal/>
    </border>
    <border>
      <left/>
      <right style="thin">
        <color rgb="FF3B2D78"/>
      </right>
      <top style="thin">
        <color rgb="FF3B2D78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B2D78"/>
      </left>
      <right style="thin">
        <color rgb="FF3B2D78"/>
      </right>
      <top/>
      <bottom/>
      <diagonal/>
    </border>
    <border>
      <left style="thin">
        <color rgb="FF3B2D78"/>
      </left>
      <right style="thin">
        <color rgb="FF3B2D78"/>
      </right>
      <top/>
      <bottom/>
      <diagonal/>
    </border>
    <border>
      <left style="thin">
        <color rgb="FF3B2D78"/>
      </left>
      <right style="medium">
        <color rgb="FF3B2D78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3B2D78"/>
      </top>
      <bottom/>
      <diagonal/>
    </border>
    <border>
      <left style="thin">
        <color rgb="FF3B2D78"/>
      </left>
      <right style="thin">
        <color rgb="FF3B2D78"/>
      </right>
      <top/>
      <bottom style="medium">
        <color rgb="FF3B2D78"/>
      </bottom>
      <diagonal/>
    </border>
    <border>
      <left style="thin">
        <color theme="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3B2D78"/>
      </left>
      <right style="medium">
        <color rgb="FF3B2D78"/>
      </right>
      <top/>
      <bottom/>
      <diagonal/>
    </border>
    <border>
      <left style="medium">
        <color rgb="FF3B2D78"/>
      </left>
      <right style="medium">
        <color rgb="FF3B2D78"/>
      </right>
      <top style="medium">
        <color rgb="FF3B2D78"/>
      </top>
      <bottom style="medium">
        <color rgb="FF3B2D78"/>
      </bottom>
      <diagonal/>
    </border>
    <border>
      <left/>
      <right style="medium">
        <color rgb="FF000000"/>
      </right>
      <top style="medium">
        <color rgb="FF3B2D78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3B2D78"/>
      </bottom>
      <diagonal/>
    </border>
    <border>
      <left style="medium">
        <color rgb="FF3B2D78"/>
      </left>
      <right style="medium">
        <color rgb="FF3B2D78"/>
      </right>
      <top style="medium">
        <color rgb="FF3B2D78"/>
      </top>
      <bottom/>
      <diagonal/>
    </border>
    <border>
      <left style="medium">
        <color rgb="FF3B2D78"/>
      </left>
      <right style="medium">
        <color rgb="FF3B2D78"/>
      </right>
      <top/>
      <bottom style="medium">
        <color rgb="FF3B2D78"/>
      </bottom>
      <diagonal/>
    </border>
    <border>
      <left style="thick">
        <color rgb="FF3B2D78"/>
      </left>
      <right style="medium">
        <color theme="0"/>
      </right>
      <top style="thick">
        <color rgb="FF3B2D78"/>
      </top>
      <bottom/>
      <diagonal/>
    </border>
    <border>
      <left style="medium">
        <color theme="0"/>
      </left>
      <right style="medium">
        <color theme="0"/>
      </right>
      <top style="thick">
        <color rgb="FF3B2D78"/>
      </top>
      <bottom/>
      <diagonal/>
    </border>
    <border>
      <left style="medium">
        <color theme="0"/>
      </left>
      <right style="thick">
        <color rgb="FF3B2D78"/>
      </right>
      <top style="thick">
        <color rgb="FF3B2D78"/>
      </top>
      <bottom/>
      <diagonal/>
    </border>
    <border>
      <left style="thick">
        <color rgb="FF3B2D78"/>
      </left>
      <right style="medium">
        <color rgb="FF000000"/>
      </right>
      <top style="medium">
        <color rgb="FF3B2D78"/>
      </top>
      <bottom style="medium">
        <color rgb="FF000000"/>
      </bottom>
      <diagonal/>
    </border>
    <border>
      <left/>
      <right style="thick">
        <color rgb="FF3B2D78"/>
      </right>
      <top style="medium">
        <color rgb="FF3B2D78"/>
      </top>
      <bottom style="medium">
        <color rgb="FF000000"/>
      </bottom>
      <diagonal/>
    </border>
    <border>
      <left style="thick">
        <color rgb="FF3B2D78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3B2D78"/>
      </right>
      <top/>
      <bottom style="medium">
        <color rgb="FF000000"/>
      </bottom>
      <diagonal/>
    </border>
    <border>
      <left style="thick">
        <color rgb="FF3B2D78"/>
      </left>
      <right style="medium">
        <color rgb="FF000000"/>
      </right>
      <top/>
      <bottom style="medium">
        <color rgb="FF3B2D78"/>
      </bottom>
      <diagonal/>
    </border>
    <border>
      <left/>
      <right style="thick">
        <color rgb="FF3B2D78"/>
      </right>
      <top/>
      <bottom style="medium">
        <color rgb="FF3B2D78"/>
      </bottom>
      <diagonal/>
    </border>
    <border>
      <left style="thick">
        <color rgb="FF3B2D78"/>
      </left>
      <right style="medium">
        <color rgb="FF3B2D78"/>
      </right>
      <top style="medium">
        <color rgb="FF3B2D78"/>
      </top>
      <bottom style="medium">
        <color rgb="FF3B2D78"/>
      </bottom>
      <diagonal/>
    </border>
    <border>
      <left style="medium">
        <color rgb="FF3B2D78"/>
      </left>
      <right style="thick">
        <color rgb="FF3B2D78"/>
      </right>
      <top style="medium">
        <color rgb="FF3B2D78"/>
      </top>
      <bottom style="medium">
        <color rgb="FF3B2D78"/>
      </bottom>
      <diagonal/>
    </border>
    <border>
      <left style="thick">
        <color rgb="FF3B2D78"/>
      </left>
      <right style="medium">
        <color rgb="FF3B2D78"/>
      </right>
      <top/>
      <bottom/>
      <diagonal/>
    </border>
    <border>
      <left style="medium">
        <color rgb="FF3B2D78"/>
      </left>
      <right style="thick">
        <color rgb="FF3B2D78"/>
      </right>
      <top/>
      <bottom/>
      <diagonal/>
    </border>
    <border>
      <left style="thick">
        <color rgb="FF3B2D78"/>
      </left>
      <right style="medium">
        <color rgb="FF3B2D78"/>
      </right>
      <top style="medium">
        <color rgb="FF3B2D78"/>
      </top>
      <bottom/>
      <diagonal/>
    </border>
    <border>
      <left style="medium">
        <color rgb="FF3B2D78"/>
      </left>
      <right style="thick">
        <color rgb="FF3B2D78"/>
      </right>
      <top style="medium">
        <color rgb="FF3B2D78"/>
      </top>
      <bottom/>
      <diagonal/>
    </border>
    <border>
      <left style="thick">
        <color rgb="FF3B2D78"/>
      </left>
      <right style="medium">
        <color rgb="FF3B2D78"/>
      </right>
      <top/>
      <bottom style="medium">
        <color rgb="FF3B2D78"/>
      </bottom>
      <diagonal/>
    </border>
    <border>
      <left style="medium">
        <color rgb="FF3B2D78"/>
      </left>
      <right style="thick">
        <color rgb="FF3B2D78"/>
      </right>
      <top/>
      <bottom style="medium">
        <color rgb="FF3B2D78"/>
      </bottom>
      <diagonal/>
    </border>
    <border>
      <left style="thick">
        <color rgb="FF3B2D78"/>
      </left>
      <right style="medium">
        <color rgb="FF3B2D78"/>
      </right>
      <top/>
      <bottom style="thick">
        <color rgb="FF3B2D78"/>
      </bottom>
      <diagonal/>
    </border>
    <border>
      <left style="medium">
        <color rgb="FF3B2D78"/>
      </left>
      <right style="medium">
        <color rgb="FF3B2D78"/>
      </right>
      <top/>
      <bottom style="thick">
        <color rgb="FF3B2D78"/>
      </bottom>
      <diagonal/>
    </border>
    <border>
      <left style="medium">
        <color rgb="FF3B2D78"/>
      </left>
      <right style="thick">
        <color rgb="FF3B2D78"/>
      </right>
      <top/>
      <bottom style="thick">
        <color rgb="FF3B2D78"/>
      </bottom>
      <diagonal/>
    </border>
    <border>
      <left style="thin">
        <color rgb="FF3B2D78"/>
      </left>
      <right style="thin">
        <color rgb="FF3B2D78"/>
      </right>
      <top/>
      <bottom style="thin">
        <color rgb="FF3B2D78"/>
      </bottom>
      <diagonal/>
    </border>
    <border>
      <left style="thin">
        <color rgb="FF3B2D78"/>
      </left>
      <right style="thin">
        <color rgb="FF3B2D78"/>
      </right>
      <top style="thin">
        <color rgb="FF3B2D78"/>
      </top>
      <bottom/>
      <diagonal/>
    </border>
    <border>
      <left style="medium">
        <color rgb="FF3B2D78"/>
      </left>
      <right style="thin">
        <color rgb="FF3B2D78"/>
      </right>
      <top style="thin">
        <color rgb="FF3B2D78"/>
      </top>
      <bottom style="thin">
        <color rgb="FF3B2D78"/>
      </bottom>
      <diagonal/>
    </border>
    <border>
      <left style="thin">
        <color rgb="FF3B2D78"/>
      </left>
      <right style="medium">
        <color rgb="FF3B2D78"/>
      </right>
      <top style="thin">
        <color rgb="FF3B2D78"/>
      </top>
      <bottom style="thin">
        <color rgb="FF3B2D78"/>
      </bottom>
      <diagonal/>
    </border>
    <border>
      <left style="medium">
        <color rgb="FF3B2D78"/>
      </left>
      <right style="thin">
        <color rgb="FF3B2D78"/>
      </right>
      <top style="thin">
        <color rgb="FF3B2D78"/>
      </top>
      <bottom/>
      <diagonal/>
    </border>
    <border>
      <left style="thin">
        <color rgb="FF3B2D78"/>
      </left>
      <right style="medium">
        <color rgb="FF3B2D78"/>
      </right>
      <top style="thin">
        <color rgb="FF3B2D78"/>
      </top>
      <bottom/>
      <diagonal/>
    </border>
    <border>
      <left style="medium">
        <color rgb="FF3B2D78"/>
      </left>
      <right style="thin">
        <color rgb="FF3B2D78"/>
      </right>
      <top/>
      <bottom style="thin">
        <color rgb="FF3B2D78"/>
      </bottom>
      <diagonal/>
    </border>
    <border>
      <left style="thin">
        <color rgb="FF3B2D78"/>
      </left>
      <right style="medium">
        <color rgb="FF3B2D78"/>
      </right>
      <top/>
      <bottom style="thin">
        <color rgb="FF3B2D78"/>
      </bottom>
      <diagonal/>
    </border>
    <border>
      <left style="medium">
        <color rgb="FF3B2D78"/>
      </left>
      <right style="thin">
        <color rgb="FF3B2D78"/>
      </right>
      <top/>
      <bottom style="medium">
        <color rgb="FF3B2D78"/>
      </bottom>
      <diagonal/>
    </border>
    <border>
      <left style="thin">
        <color rgb="FF3B2D78"/>
      </left>
      <right style="medium">
        <color rgb="FF3B2D78"/>
      </right>
      <top/>
      <bottom style="medium">
        <color rgb="FF3B2D78"/>
      </bottom>
      <diagonal/>
    </border>
    <border>
      <left style="medium">
        <color rgb="FF3B2D78"/>
      </left>
      <right style="medium">
        <color theme="0"/>
      </right>
      <top style="medium">
        <color rgb="FF3B2D78"/>
      </top>
      <bottom/>
      <diagonal/>
    </border>
    <border>
      <left style="medium">
        <color theme="0"/>
      </left>
      <right style="medium">
        <color rgb="FF3B2D78"/>
      </right>
      <top style="medium">
        <color rgb="FF3B2D78"/>
      </top>
      <bottom/>
      <diagonal/>
    </border>
    <border>
      <left style="medium">
        <color rgb="FF3B2D78"/>
      </left>
      <right style="medium">
        <color theme="0"/>
      </right>
      <top/>
      <bottom/>
      <diagonal/>
    </border>
    <border>
      <left style="medium">
        <color theme="0"/>
      </left>
      <right style="medium">
        <color rgb="FF3B2D78"/>
      </right>
      <top/>
      <bottom/>
      <diagonal/>
    </border>
    <border>
      <left style="medium">
        <color rgb="FF3B2D78"/>
      </left>
      <right style="medium">
        <color theme="0"/>
      </right>
      <top/>
      <bottom style="thin">
        <color rgb="FF3B2D78"/>
      </bottom>
      <diagonal/>
    </border>
    <border>
      <left style="medium">
        <color theme="0"/>
      </left>
      <right style="medium">
        <color theme="0"/>
      </right>
      <top/>
      <bottom style="thin">
        <color rgb="FF3B2D78"/>
      </bottom>
      <diagonal/>
    </border>
    <border>
      <left style="medium">
        <color theme="0"/>
      </left>
      <right style="medium">
        <color rgb="FF3B2D78"/>
      </right>
      <top/>
      <bottom style="thin">
        <color rgb="FF3B2D78"/>
      </bottom>
      <diagonal/>
    </border>
    <border>
      <left style="thin">
        <color rgb="FF3B2D78"/>
      </left>
      <right style="thin">
        <color rgb="FF3B2D78"/>
      </right>
      <top/>
      <bottom style="thin">
        <color rgb="FFFFFFFF"/>
      </bottom>
      <diagonal/>
    </border>
    <border>
      <left style="thin">
        <color rgb="FF3B2D78"/>
      </left>
      <right style="thin">
        <color rgb="FF3B2D78"/>
      </right>
      <top style="thin">
        <color rgb="FFFFFFFF"/>
      </top>
      <bottom style="thin">
        <color rgb="FFFFFFFF"/>
      </bottom>
      <diagonal/>
    </border>
    <border>
      <left style="thin">
        <color rgb="FF3B2D78"/>
      </left>
      <right style="thin">
        <color rgb="FF3B2D78"/>
      </right>
      <top/>
      <bottom style="thin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0" xfId="0" applyFont="1" applyFill="1"/>
    <xf numFmtId="0" fontId="1" fillId="2" borderId="0" xfId="0" applyFont="1" applyFill="1"/>
    <xf numFmtId="10" fontId="0" fillId="2" borderId="18" xfId="0" applyNumberFormat="1" applyFill="1" applyBorder="1"/>
    <xf numFmtId="10" fontId="0" fillId="2" borderId="6" xfId="0" applyNumberFormat="1" applyFill="1" applyBorder="1"/>
    <xf numFmtId="10" fontId="0" fillId="0" borderId="6" xfId="0" applyNumberFormat="1" applyBorder="1"/>
    <xf numFmtId="10" fontId="0" fillId="0" borderId="29" xfId="0" applyNumberFormat="1" applyBorder="1"/>
    <xf numFmtId="10" fontId="1" fillId="0" borderId="20" xfId="0" applyNumberFormat="1" applyFont="1" applyBorder="1"/>
    <xf numFmtId="0" fontId="1" fillId="0" borderId="20" xfId="0" applyFont="1" applyBorder="1" applyAlignment="1">
      <alignment horizontal="center" vertical="top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10" fontId="1" fillId="2" borderId="0" xfId="0" applyNumberFormat="1" applyFont="1" applyFill="1"/>
    <xf numFmtId="0" fontId="6" fillId="2" borderId="0" xfId="0" applyFont="1" applyFill="1"/>
    <xf numFmtId="0" fontId="1" fillId="0" borderId="20" xfId="0" applyFont="1" applyBorder="1" applyAlignment="1">
      <alignment horizontal="left" vertical="top" wrapText="1"/>
    </xf>
    <xf numFmtId="164" fontId="0" fillId="4" borderId="6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/>
    <xf numFmtId="164" fontId="0" fillId="4" borderId="18" xfId="0" applyNumberFormat="1" applyFill="1" applyBorder="1" applyAlignment="1">
      <alignment horizontal="center" vertical="top"/>
    </xf>
    <xf numFmtId="0" fontId="1" fillId="0" borderId="20" xfId="0" applyFont="1" applyBorder="1" applyAlignment="1">
      <alignment horizontal="center" vertical="top" textRotation="90"/>
    </xf>
    <xf numFmtId="0" fontId="1" fillId="3" borderId="20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center" vertical="top"/>
    </xf>
    <xf numFmtId="164" fontId="0" fillId="3" borderId="16" xfId="0" applyNumberFormat="1" applyFill="1" applyBorder="1" applyAlignment="1">
      <alignment horizontal="center" vertical="top"/>
    </xf>
    <xf numFmtId="164" fontId="0" fillId="3" borderId="3" xfId="0" applyNumberFormat="1" applyFill="1" applyBorder="1" applyAlignment="1">
      <alignment horizontal="center" vertical="top"/>
    </xf>
    <xf numFmtId="164" fontId="0" fillId="3" borderId="37" xfId="0" applyNumberForma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8" fontId="0" fillId="0" borderId="16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 vertical="top" textRotation="90"/>
    </xf>
    <xf numFmtId="0" fontId="0" fillId="0" borderId="0" xfId="0" applyAlignment="1">
      <alignment horizontal="center" vertical="top"/>
    </xf>
    <xf numFmtId="8" fontId="0" fillId="0" borderId="17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8" fillId="2" borderId="0" xfId="0" applyFont="1" applyFill="1"/>
    <xf numFmtId="0" fontId="5" fillId="6" borderId="25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23" xfId="0" applyFont="1" applyFill="1" applyBorder="1"/>
    <xf numFmtId="0" fontId="4" fillId="7" borderId="14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165" fontId="0" fillId="2" borderId="1" xfId="0" applyNumberFormat="1" applyFill="1" applyBorder="1" applyAlignment="1">
      <alignment horizontal="center"/>
    </xf>
    <xf numFmtId="0" fontId="11" fillId="2" borderId="0" xfId="0" applyFont="1" applyFill="1"/>
    <xf numFmtId="0" fontId="11" fillId="0" borderId="0" xfId="0" applyFont="1"/>
    <xf numFmtId="0" fontId="11" fillId="2" borderId="0" xfId="0" applyFont="1" applyFill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right" vertical="center"/>
    </xf>
    <xf numFmtId="0" fontId="11" fillId="9" borderId="0" xfId="0" applyFont="1" applyFill="1"/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0" fontId="5" fillId="10" borderId="2" xfId="0" applyFont="1" applyFill="1" applyBorder="1"/>
    <xf numFmtId="0" fontId="5" fillId="10" borderId="23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2" xfId="0" applyFont="1" applyFill="1" applyBorder="1"/>
    <xf numFmtId="0" fontId="5" fillId="10" borderId="0" xfId="0" applyFont="1" applyFill="1" applyAlignment="1">
      <alignment horizontal="center"/>
    </xf>
    <xf numFmtId="0" fontId="5" fillId="10" borderId="26" xfId="0" applyFont="1" applyFill="1" applyBorder="1" applyAlignment="1">
      <alignment horizontal="center"/>
    </xf>
    <xf numFmtId="0" fontId="12" fillId="10" borderId="11" xfId="0" applyFont="1" applyFill="1" applyBorder="1"/>
    <xf numFmtId="0" fontId="5" fillId="10" borderId="25" xfId="0" applyFont="1" applyFill="1" applyBorder="1"/>
    <xf numFmtId="0" fontId="5" fillId="10" borderId="25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4" fillId="11" borderId="13" xfId="0" applyFont="1" applyFill="1" applyBorder="1"/>
    <xf numFmtId="0" fontId="4" fillId="11" borderId="14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9" borderId="0" xfId="0" applyFont="1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left" vertical="top" wrapText="1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0" fontId="1" fillId="12" borderId="20" xfId="0" applyFont="1" applyFill="1" applyBorder="1" applyAlignment="1">
      <alignment horizontal="left" vertical="top" wrapText="1"/>
    </xf>
    <xf numFmtId="164" fontId="0" fillId="12" borderId="17" xfId="0" applyNumberFormat="1" applyFill="1" applyBorder="1" applyAlignment="1">
      <alignment horizontal="center" vertical="center" wrapText="1"/>
    </xf>
    <xf numFmtId="164" fontId="0" fillId="12" borderId="1" xfId="0" applyNumberFormat="1" applyFill="1" applyBorder="1" applyAlignment="1">
      <alignment horizontal="center" vertical="center" wrapText="1"/>
    </xf>
    <xf numFmtId="164" fontId="0" fillId="12" borderId="4" xfId="0" applyNumberFormat="1" applyFill="1" applyBorder="1" applyAlignment="1">
      <alignment horizontal="center" vertical="center" wrapText="1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wrapText="1"/>
    </xf>
    <xf numFmtId="0" fontId="18" fillId="9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2" borderId="41" xfId="0" applyFill="1" applyBorder="1"/>
    <xf numFmtId="0" fontId="0" fillId="2" borderId="41" xfId="0" applyFill="1" applyBorder="1" applyAlignment="1">
      <alignment horizontal="center"/>
    </xf>
    <xf numFmtId="165" fontId="0" fillId="10" borderId="43" xfId="0" applyNumberFormat="1" applyFill="1" applyBorder="1" applyAlignment="1">
      <alignment horizontal="center"/>
    </xf>
    <xf numFmtId="165" fontId="0" fillId="2" borderId="43" xfId="0" applyNumberFormat="1" applyFill="1" applyBorder="1" applyAlignment="1">
      <alignment horizontal="center"/>
    </xf>
    <xf numFmtId="0" fontId="0" fillId="2" borderId="45" xfId="0" applyFill="1" applyBorder="1"/>
    <xf numFmtId="0" fontId="0" fillId="2" borderId="46" xfId="0" applyFill="1" applyBorder="1"/>
    <xf numFmtId="0" fontId="0" fillId="2" borderId="33" xfId="0" applyFill="1" applyBorder="1"/>
    <xf numFmtId="164" fontId="0" fillId="2" borderId="47" xfId="0" applyNumberFormat="1" applyFill="1" applyBorder="1" applyAlignment="1">
      <alignment horizontal="center"/>
    </xf>
    <xf numFmtId="164" fontId="0" fillId="2" borderId="48" xfId="0" applyNumberFormat="1" applyFill="1" applyBorder="1" applyAlignment="1">
      <alignment horizontal="center"/>
    </xf>
    <xf numFmtId="4" fontId="0" fillId="2" borderId="48" xfId="0" applyNumberFormat="1" applyFill="1" applyBorder="1" applyAlignment="1">
      <alignment horizontal="center"/>
    </xf>
    <xf numFmtId="0" fontId="0" fillId="2" borderId="48" xfId="0" applyFill="1" applyBorder="1"/>
    <xf numFmtId="0" fontId="0" fillId="2" borderId="30" xfId="0" applyFill="1" applyBorder="1"/>
    <xf numFmtId="0" fontId="0" fillId="0" borderId="42" xfId="0" applyBorder="1"/>
    <xf numFmtId="0" fontId="0" fillId="0" borderId="40" xfId="0" applyBorder="1"/>
    <xf numFmtId="0" fontId="0" fillId="0" borderId="49" xfId="0" applyBorder="1"/>
    <xf numFmtId="0" fontId="2" fillId="9" borderId="51" xfId="0" applyFont="1" applyFill="1" applyBorder="1" applyAlignment="1">
      <alignment horizontal="center" vertical="center"/>
    </xf>
    <xf numFmtId="0" fontId="2" fillId="9" borderId="52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2" fillId="9" borderId="55" xfId="0" applyFont="1" applyFill="1" applyBorder="1" applyAlignment="1">
      <alignment horizontal="center"/>
    </xf>
    <xf numFmtId="165" fontId="0" fillId="2" borderId="56" xfId="0" applyNumberFormat="1" applyFill="1" applyBorder="1" applyAlignment="1">
      <alignment horizontal="center"/>
    </xf>
    <xf numFmtId="165" fontId="0" fillId="10" borderId="56" xfId="0" applyNumberFormat="1" applyFill="1" applyBorder="1" applyAlignment="1">
      <alignment horizontal="center"/>
    </xf>
    <xf numFmtId="0" fontId="2" fillId="9" borderId="59" xfId="0" applyFont="1" applyFill="1" applyBorder="1" applyAlignment="1">
      <alignment horizontal="center" vertical="center"/>
    </xf>
    <xf numFmtId="165" fontId="0" fillId="2" borderId="60" xfId="0" applyNumberFormat="1" applyFill="1" applyBorder="1" applyAlignment="1">
      <alignment horizontal="center"/>
    </xf>
    <xf numFmtId="165" fontId="0" fillId="2" borderId="61" xfId="0" applyNumberFormat="1" applyFill="1" applyBorder="1" applyAlignment="1">
      <alignment horizontal="center"/>
    </xf>
    <xf numFmtId="165" fontId="0" fillId="2" borderId="62" xfId="0" applyNumberFormat="1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165" fontId="0" fillId="10" borderId="63" xfId="0" applyNumberFormat="1" applyFill="1" applyBorder="1" applyAlignment="1">
      <alignment horizontal="center"/>
    </xf>
    <xf numFmtId="165" fontId="0" fillId="2" borderId="63" xfId="0" applyNumberFormat="1" applyFill="1" applyBorder="1" applyAlignment="1">
      <alignment horizontal="center"/>
    </xf>
    <xf numFmtId="0" fontId="2" fillId="9" borderId="50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/>
    </xf>
    <xf numFmtId="0" fontId="16" fillId="8" borderId="0" xfId="0" applyFont="1" applyFill="1" applyAlignment="1">
      <alignment vertical="top" wrapText="1"/>
    </xf>
    <xf numFmtId="0" fontId="16" fillId="8" borderId="0" xfId="0" applyFont="1" applyFill="1"/>
    <xf numFmtId="0" fontId="2" fillId="9" borderId="68" xfId="0" applyFont="1" applyFill="1" applyBorder="1" applyAlignment="1">
      <alignment horizontal="center" vertical="center"/>
    </xf>
    <xf numFmtId="0" fontId="2" fillId="9" borderId="69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/>
    </xf>
    <xf numFmtId="165" fontId="13" fillId="10" borderId="63" xfId="0" applyNumberFormat="1" applyFont="1" applyFill="1" applyBorder="1" applyAlignment="1">
      <alignment horizontal="center"/>
    </xf>
    <xf numFmtId="165" fontId="13" fillId="10" borderId="64" xfId="0" applyNumberFormat="1" applyFont="1" applyFill="1" applyBorder="1" applyAlignment="1">
      <alignment horizontal="center"/>
    </xf>
    <xf numFmtId="165" fontId="13" fillId="10" borderId="1" xfId="0" applyNumberFormat="1" applyFont="1" applyFill="1" applyBorder="1" applyAlignment="1">
      <alignment horizontal="center"/>
    </xf>
    <xf numFmtId="165" fontId="13" fillId="10" borderId="56" xfId="0" applyNumberFormat="1" applyFont="1" applyFill="1" applyBorder="1" applyAlignment="1">
      <alignment horizontal="center"/>
    </xf>
    <xf numFmtId="165" fontId="13" fillId="2" borderId="63" xfId="0" applyNumberFormat="1" applyFont="1" applyFill="1" applyBorder="1" applyAlignment="1">
      <alignment horizontal="center"/>
    </xf>
    <xf numFmtId="165" fontId="13" fillId="2" borderId="64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 wrapText="1"/>
    </xf>
    <xf numFmtId="165" fontId="13" fillId="2" borderId="1" xfId="0" applyNumberFormat="1" applyFont="1" applyFill="1" applyBorder="1" applyAlignment="1">
      <alignment horizontal="center"/>
    </xf>
    <xf numFmtId="165" fontId="13" fillId="2" borderId="56" xfId="0" applyNumberFormat="1" applyFont="1" applyFill="1" applyBorder="1" applyAlignment="1">
      <alignment horizontal="center"/>
    </xf>
    <xf numFmtId="165" fontId="13" fillId="10" borderId="1" xfId="0" applyNumberFormat="1" applyFont="1" applyFill="1" applyBorder="1" applyAlignment="1">
      <alignment horizontal="center" wrapText="1"/>
    </xf>
    <xf numFmtId="165" fontId="13" fillId="2" borderId="43" xfId="0" applyNumberFormat="1" applyFont="1" applyFill="1" applyBorder="1" applyAlignment="1">
      <alignment horizontal="center"/>
    </xf>
    <xf numFmtId="165" fontId="13" fillId="10" borderId="43" xfId="0" applyNumberFormat="1" applyFont="1" applyFill="1" applyBorder="1" applyAlignment="1">
      <alignment horizontal="center"/>
    </xf>
    <xf numFmtId="165" fontId="13" fillId="10" borderId="64" xfId="0" applyNumberFormat="1" applyFont="1" applyFill="1" applyBorder="1" applyAlignment="1">
      <alignment horizontal="center" wrapText="1"/>
    </xf>
    <xf numFmtId="165" fontId="13" fillId="2" borderId="63" xfId="0" applyNumberFormat="1" applyFont="1" applyFill="1" applyBorder="1" applyAlignment="1">
      <alignment horizontal="center" wrapText="1"/>
    </xf>
    <xf numFmtId="165" fontId="13" fillId="10" borderId="63" xfId="0" applyNumberFormat="1" applyFont="1" applyFill="1" applyBorder="1" applyAlignment="1">
      <alignment horizontal="center" wrapText="1"/>
    </xf>
    <xf numFmtId="165" fontId="13" fillId="10" borderId="65" xfId="0" applyNumberFormat="1" applyFont="1" applyFill="1" applyBorder="1" applyAlignment="1">
      <alignment horizontal="center"/>
    </xf>
    <xf numFmtId="165" fontId="13" fillId="10" borderId="44" xfId="0" applyNumberFormat="1" applyFont="1" applyFill="1" applyBorder="1" applyAlignment="1">
      <alignment horizontal="center"/>
    </xf>
    <xf numFmtId="165" fontId="13" fillId="10" borderId="44" xfId="0" applyNumberFormat="1" applyFont="1" applyFill="1" applyBorder="1" applyAlignment="1">
      <alignment horizontal="center" wrapText="1"/>
    </xf>
    <xf numFmtId="165" fontId="13" fillId="10" borderId="57" xfId="0" applyNumberFormat="1" applyFont="1" applyFill="1" applyBorder="1" applyAlignment="1">
      <alignment horizontal="center"/>
    </xf>
    <xf numFmtId="165" fontId="13" fillId="2" borderId="60" xfId="0" applyNumberFormat="1" applyFont="1" applyFill="1" applyBorder="1" applyAlignment="1">
      <alignment horizontal="center"/>
    </xf>
    <xf numFmtId="0" fontId="0" fillId="0" borderId="31" xfId="0" applyBorder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wrapText="1"/>
    </xf>
    <xf numFmtId="165" fontId="0" fillId="10" borderId="64" xfId="0" applyNumberFormat="1" applyFill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10" borderId="28" xfId="0" applyNumberFormat="1" applyFill="1" applyBorder="1" applyAlignment="1">
      <alignment horizontal="center"/>
    </xf>
    <xf numFmtId="165" fontId="0" fillId="0" borderId="66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0" fontId="19" fillId="8" borderId="0" xfId="0" applyFont="1" applyFill="1" applyAlignment="1">
      <alignment horizontal="center" vertical="top" textRotation="180"/>
    </xf>
    <xf numFmtId="0" fontId="1" fillId="0" borderId="0" xfId="0" applyFont="1" applyAlignment="1">
      <alignment vertical="center"/>
    </xf>
    <xf numFmtId="10" fontId="0" fillId="0" borderId="0" xfId="0" applyNumberFormat="1"/>
    <xf numFmtId="0" fontId="1" fillId="2" borderId="4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9" borderId="77" xfId="0" applyFont="1" applyFill="1" applyBorder="1" applyAlignment="1">
      <alignment horizontal="center" vertical="center"/>
    </xf>
    <xf numFmtId="165" fontId="0" fillId="10" borderId="78" xfId="0" applyNumberFormat="1" applyFill="1" applyBorder="1" applyAlignment="1">
      <alignment horizontal="center"/>
    </xf>
    <xf numFmtId="0" fontId="18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2" fillId="9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" fillId="2" borderId="80" xfId="0" applyFont="1" applyFill="1" applyBorder="1" applyAlignment="1">
      <alignment vertical="top" wrapText="1"/>
    </xf>
    <xf numFmtId="0" fontId="25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left" vertical="center"/>
    </xf>
    <xf numFmtId="0" fontId="26" fillId="9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0" fillId="2" borderId="80" xfId="0" applyFont="1" applyFill="1" applyBorder="1" applyAlignment="1">
      <alignment vertical="top" wrapText="1"/>
    </xf>
    <xf numFmtId="0" fontId="8" fillId="2" borderId="80" xfId="0" applyFont="1" applyFill="1" applyBorder="1" applyAlignment="1">
      <alignment vertical="top" wrapText="1"/>
    </xf>
    <xf numFmtId="0" fontId="23" fillId="2" borderId="80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86" xfId="0" applyFill="1" applyBorder="1" applyAlignment="1">
      <alignment vertical="top" wrapText="1"/>
    </xf>
    <xf numFmtId="0" fontId="0" fillId="2" borderId="89" xfId="0" applyFill="1" applyBorder="1" applyAlignment="1">
      <alignment vertical="top" wrapText="1"/>
    </xf>
    <xf numFmtId="0" fontId="0" fillId="2" borderId="90" xfId="0" applyFill="1" applyBorder="1" applyAlignment="1">
      <alignment vertical="top" wrapText="1"/>
    </xf>
    <xf numFmtId="0" fontId="0" fillId="2" borderId="88" xfId="0" applyFill="1" applyBorder="1" applyAlignment="1">
      <alignment vertical="top" wrapText="1"/>
    </xf>
    <xf numFmtId="0" fontId="0" fillId="2" borderId="87" xfId="0" applyFill="1" applyBorder="1" applyAlignment="1">
      <alignment vertical="top" wrapText="1"/>
    </xf>
    <xf numFmtId="0" fontId="0" fillId="2" borderId="91" xfId="0" applyFill="1" applyBorder="1" applyAlignment="1">
      <alignment vertical="top" wrapText="1"/>
    </xf>
    <xf numFmtId="0" fontId="0" fillId="2" borderId="92" xfId="0" applyFill="1" applyBorder="1" applyAlignment="1">
      <alignment vertical="top" wrapText="1"/>
    </xf>
    <xf numFmtId="0" fontId="1" fillId="2" borderId="92" xfId="0" applyFont="1" applyFill="1" applyBorder="1" applyAlignment="1">
      <alignment vertical="top" wrapText="1"/>
    </xf>
    <xf numFmtId="0" fontId="2" fillId="9" borderId="93" xfId="0" applyFont="1" applyFill="1" applyBorder="1" applyAlignment="1">
      <alignment vertical="center" wrapText="1"/>
    </xf>
    <xf numFmtId="0" fontId="2" fillId="9" borderId="94" xfId="0" applyFont="1" applyFill="1" applyBorder="1" applyAlignment="1">
      <alignment vertical="center" wrapText="1"/>
    </xf>
    <xf numFmtId="0" fontId="2" fillId="9" borderId="95" xfId="0" applyFont="1" applyFill="1" applyBorder="1" applyAlignment="1">
      <alignment vertical="center" wrapText="1"/>
    </xf>
    <xf numFmtId="0" fontId="28" fillId="12" borderId="96" xfId="0" applyFont="1" applyFill="1" applyBorder="1" applyAlignment="1">
      <alignment vertical="top" wrapText="1"/>
    </xf>
    <xf numFmtId="0" fontId="0" fillId="2" borderId="97" xfId="0" applyFill="1" applyBorder="1" applyAlignment="1">
      <alignment vertical="top" wrapText="1"/>
    </xf>
    <xf numFmtId="0" fontId="28" fillId="12" borderId="98" xfId="0" applyFont="1" applyFill="1" applyBorder="1" applyAlignment="1">
      <alignment vertical="top" wrapText="1"/>
    </xf>
    <xf numFmtId="0" fontId="0" fillId="2" borderId="99" xfId="0" applyFill="1" applyBorder="1" applyAlignment="1">
      <alignment vertical="top" wrapText="1"/>
    </xf>
    <xf numFmtId="0" fontId="28" fillId="12" borderId="100" xfId="0" applyFont="1" applyFill="1" applyBorder="1" applyAlignment="1">
      <alignment vertical="top" wrapText="1"/>
    </xf>
    <xf numFmtId="0" fontId="0" fillId="2" borderId="101" xfId="0" applyFill="1" applyBorder="1" applyAlignment="1">
      <alignment vertical="top" wrapText="1"/>
    </xf>
    <xf numFmtId="0" fontId="28" fillId="12" borderId="102" xfId="0" applyFont="1" applyFill="1" applyBorder="1" applyAlignment="1">
      <alignment vertical="top" wrapText="1"/>
    </xf>
    <xf numFmtId="0" fontId="0" fillId="2" borderId="103" xfId="0" applyFill="1" applyBorder="1" applyAlignment="1">
      <alignment vertical="top" wrapText="1"/>
    </xf>
    <xf numFmtId="0" fontId="28" fillId="12" borderId="104" xfId="0" applyFont="1" applyFill="1" applyBorder="1" applyAlignment="1">
      <alignment vertical="top" wrapText="1"/>
    </xf>
    <xf numFmtId="0" fontId="0" fillId="2" borderId="105" xfId="0" applyFill="1" applyBorder="1" applyAlignment="1">
      <alignment vertical="top" wrapText="1"/>
    </xf>
    <xf numFmtId="0" fontId="0" fillId="2" borderId="107" xfId="0" applyFill="1" applyBorder="1" applyAlignment="1">
      <alignment vertical="top" wrapText="1"/>
    </xf>
    <xf numFmtId="0" fontId="0" fillId="2" borderId="109" xfId="0" applyFill="1" applyBorder="1" applyAlignment="1">
      <alignment vertical="top" wrapText="1"/>
    </xf>
    <xf numFmtId="0" fontId="0" fillId="2" borderId="111" xfId="0" applyFill="1" applyBorder="1" applyAlignment="1">
      <alignment vertical="top" wrapText="1"/>
    </xf>
    <xf numFmtId="0" fontId="1" fillId="2" borderId="113" xfId="0" applyFont="1" applyFill="1" applyBorder="1" applyAlignment="1">
      <alignment vertical="top" wrapText="1"/>
    </xf>
    <xf numFmtId="0" fontId="3" fillId="9" borderId="127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9" borderId="123" xfId="0" applyFont="1" applyFill="1" applyBorder="1" applyAlignment="1">
      <alignment vertical="top" wrapText="1"/>
    </xf>
    <xf numFmtId="0" fontId="2" fillId="9" borderId="125" xfId="0" applyFont="1" applyFill="1" applyBorder="1" applyAlignment="1">
      <alignment vertical="top" wrapText="1"/>
    </xf>
    <xf numFmtId="0" fontId="1" fillId="0" borderId="115" xfId="0" applyFont="1" applyBorder="1" applyAlignment="1">
      <alignment vertical="top" wrapText="1"/>
    </xf>
    <xf numFmtId="0" fontId="1" fillId="0" borderId="117" xfId="0" applyFont="1" applyBorder="1" applyAlignment="1">
      <alignment vertical="top" wrapText="1"/>
    </xf>
    <xf numFmtId="0" fontId="1" fillId="2" borderId="79" xfId="0" applyFont="1" applyFill="1" applyBorder="1" applyAlignment="1">
      <alignment vertical="top" wrapText="1"/>
    </xf>
    <xf numFmtId="0" fontId="1" fillId="2" borderId="117" xfId="0" applyFont="1" applyFill="1" applyBorder="1" applyAlignment="1">
      <alignment vertical="top" wrapText="1"/>
    </xf>
    <xf numFmtId="0" fontId="1" fillId="0" borderId="121" xfId="0" applyFont="1" applyBorder="1" applyAlignment="1">
      <alignment vertical="top" wrapText="1"/>
    </xf>
    <xf numFmtId="0" fontId="2" fillId="9" borderId="83" xfId="0" applyFont="1" applyFill="1" applyBorder="1" applyAlignment="1">
      <alignment vertical="top" wrapText="1"/>
    </xf>
    <xf numFmtId="0" fontId="2" fillId="9" borderId="124" xfId="0" applyFont="1" applyFill="1" applyBorder="1" applyAlignment="1">
      <alignment vertical="top" wrapText="1"/>
    </xf>
    <xf numFmtId="0" fontId="2" fillId="9" borderId="82" xfId="0" applyFont="1" applyFill="1" applyBorder="1" applyAlignment="1">
      <alignment vertical="top" wrapText="1"/>
    </xf>
    <xf numFmtId="0" fontId="2" fillId="9" borderId="126" xfId="0" applyFont="1" applyFill="1" applyBorder="1" applyAlignment="1">
      <alignment vertical="top" wrapText="1"/>
    </xf>
    <xf numFmtId="0" fontId="2" fillId="9" borderId="128" xfId="0" applyFont="1" applyFill="1" applyBorder="1" applyAlignment="1">
      <alignment vertical="top" wrapText="1"/>
    </xf>
    <xf numFmtId="0" fontId="2" fillId="9" borderId="129" xfId="0" applyFont="1" applyFill="1" applyBorder="1" applyAlignment="1">
      <alignment vertical="top" wrapText="1"/>
    </xf>
    <xf numFmtId="0" fontId="13" fillId="2" borderId="80" xfId="0" applyFont="1" applyFill="1" applyBorder="1" applyAlignment="1">
      <alignment vertical="top" wrapText="1"/>
    </xf>
    <xf numFmtId="0" fontId="13" fillId="2" borderId="113" xfId="0" applyFont="1" applyFill="1" applyBorder="1" applyAlignment="1">
      <alignment vertical="top" wrapText="1"/>
    </xf>
    <xf numFmtId="0" fontId="1" fillId="0" borderId="63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0" fontId="1" fillId="2" borderId="114" xfId="0" applyFont="1" applyFill="1" applyBorder="1" applyAlignment="1">
      <alignment vertical="top" wrapText="1"/>
    </xf>
    <xf numFmtId="0" fontId="1" fillId="2" borderId="118" xfId="0" applyFont="1" applyFill="1" applyBorder="1" applyAlignment="1">
      <alignment vertical="top" wrapText="1"/>
    </xf>
    <xf numFmtId="0" fontId="1" fillId="2" borderId="81" xfId="0" applyFont="1" applyFill="1" applyBorder="1" applyAlignment="1">
      <alignment vertical="top" wrapText="1"/>
    </xf>
    <xf numFmtId="0" fontId="23" fillId="2" borderId="81" xfId="0" applyFont="1" applyFill="1" applyBorder="1" applyAlignment="1">
      <alignment vertical="top" wrapText="1"/>
    </xf>
    <xf numFmtId="0" fontId="22" fillId="2" borderId="81" xfId="0" applyFont="1" applyFill="1" applyBorder="1" applyAlignment="1">
      <alignment vertical="top" wrapText="1"/>
    </xf>
    <xf numFmtId="0" fontId="13" fillId="2" borderId="81" xfId="0" applyFont="1" applyFill="1" applyBorder="1" applyAlignment="1">
      <alignment vertical="top" wrapText="1"/>
    </xf>
    <xf numFmtId="0" fontId="20" fillId="2" borderId="81" xfId="0" applyFont="1" applyFill="1" applyBorder="1" applyAlignment="1">
      <alignment vertical="top" wrapText="1"/>
    </xf>
    <xf numFmtId="0" fontId="8" fillId="2" borderId="81" xfId="0" applyFont="1" applyFill="1" applyBorder="1" applyAlignment="1">
      <alignment vertical="top" wrapText="1"/>
    </xf>
    <xf numFmtId="0" fontId="1" fillId="0" borderId="114" xfId="0" applyFont="1" applyBorder="1" applyAlignment="1">
      <alignment vertical="top" wrapText="1"/>
    </xf>
    <xf numFmtId="0" fontId="1" fillId="0" borderId="118" xfId="0" applyFont="1" applyBorder="1" applyAlignment="1">
      <alignment vertical="top" wrapText="1"/>
    </xf>
    <xf numFmtId="0" fontId="1" fillId="0" borderId="84" xfId="0" applyFont="1" applyBorder="1" applyAlignment="1">
      <alignment vertical="top" wrapText="1"/>
    </xf>
    <xf numFmtId="0" fontId="1" fillId="0" borderId="122" xfId="0" applyFont="1" applyBorder="1" applyAlignment="1">
      <alignment vertical="top" wrapText="1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21" fillId="2" borderId="113" xfId="0" applyFont="1" applyFill="1" applyBorder="1" applyAlignment="1">
      <alignment vertical="top" wrapText="1"/>
    </xf>
    <xf numFmtId="0" fontId="21" fillId="2" borderId="120" xfId="0" applyFont="1" applyFill="1" applyBorder="1" applyAlignment="1">
      <alignment vertical="top" wrapText="1"/>
    </xf>
    <xf numFmtId="0" fontId="1" fillId="2" borderId="119" xfId="0" applyFont="1" applyFill="1" applyBorder="1" applyAlignment="1">
      <alignment vertical="top" wrapText="1"/>
    </xf>
    <xf numFmtId="0" fontId="29" fillId="0" borderId="63" xfId="0" applyFont="1" applyBorder="1" applyAlignment="1">
      <alignment vertical="top" wrapText="1"/>
    </xf>
    <xf numFmtId="0" fontId="29" fillId="0" borderId="116" xfId="0" applyFont="1" applyBorder="1" applyAlignment="1">
      <alignment vertical="top" wrapText="1"/>
    </xf>
    <xf numFmtId="0" fontId="29" fillId="2" borderId="80" xfId="0" applyFont="1" applyFill="1" applyBorder="1" applyAlignment="1">
      <alignment vertical="top" wrapText="1"/>
    </xf>
    <xf numFmtId="0" fontId="11" fillId="2" borderId="81" xfId="0" applyFont="1" applyFill="1" applyBorder="1" applyAlignment="1">
      <alignment vertical="top" wrapText="1"/>
    </xf>
    <xf numFmtId="0" fontId="29" fillId="2" borderId="81" xfId="0" applyFont="1" applyFill="1" applyBorder="1" applyAlignment="1">
      <alignment vertical="top" wrapText="1"/>
    </xf>
    <xf numFmtId="0" fontId="29" fillId="2" borderId="79" xfId="0" applyFont="1" applyFill="1" applyBorder="1" applyAlignment="1">
      <alignment vertical="top" wrapText="1"/>
    </xf>
    <xf numFmtId="0" fontId="29" fillId="2" borderId="119" xfId="0" applyFont="1" applyFill="1" applyBorder="1" applyAlignment="1">
      <alignment vertical="top" wrapText="1"/>
    </xf>
    <xf numFmtId="0" fontId="29" fillId="2" borderId="113" xfId="0" applyFont="1" applyFill="1" applyBorder="1" applyAlignment="1">
      <alignment vertical="top" wrapText="1"/>
    </xf>
    <xf numFmtId="0" fontId="29" fillId="2" borderId="120" xfId="0" applyFont="1" applyFill="1" applyBorder="1" applyAlignment="1">
      <alignment vertical="top" wrapText="1"/>
    </xf>
    <xf numFmtId="0" fontId="29" fillId="0" borderId="0" xfId="0" applyFont="1" applyAlignment="1">
      <alignment vertical="top"/>
    </xf>
    <xf numFmtId="0" fontId="30" fillId="13" borderId="80" xfId="0" applyFont="1" applyFill="1" applyBorder="1" applyAlignment="1">
      <alignment vertical="top" wrapText="1"/>
    </xf>
    <xf numFmtId="0" fontId="30" fillId="13" borderId="132" xfId="0" applyFont="1" applyFill="1" applyBorder="1" applyAlignment="1">
      <alignment vertical="top" wrapText="1"/>
    </xf>
    <xf numFmtId="0" fontId="29" fillId="0" borderId="113" xfId="0" applyFont="1" applyBorder="1" applyAlignment="1">
      <alignment vertical="top"/>
    </xf>
    <xf numFmtId="0" fontId="32" fillId="2" borderId="80" xfId="0" applyFont="1" applyFill="1" applyBorder="1" applyAlignment="1">
      <alignment vertical="top" wrapText="1"/>
    </xf>
    <xf numFmtId="0" fontId="29" fillId="2" borderId="0" xfId="0" applyFont="1" applyFill="1" applyAlignment="1">
      <alignment vertical="top"/>
    </xf>
    <xf numFmtId="0" fontId="29" fillId="14" borderId="80" xfId="0" applyFont="1" applyFill="1" applyBorder="1" applyAlignment="1">
      <alignment vertical="top" wrapText="1"/>
    </xf>
    <xf numFmtId="0" fontId="31" fillId="2" borderId="81" xfId="0" applyFont="1" applyFill="1" applyBorder="1" applyAlignment="1">
      <alignment vertical="top" wrapText="1"/>
    </xf>
    <xf numFmtId="0" fontId="29" fillId="14" borderId="0" xfId="0" applyFont="1" applyFill="1" applyAlignment="1">
      <alignment vertical="top"/>
    </xf>
    <xf numFmtId="0" fontId="29" fillId="14" borderId="130" xfId="0" applyFont="1" applyFill="1" applyBorder="1" applyAlignment="1">
      <alignment vertical="top" wrapText="1"/>
    </xf>
    <xf numFmtId="0" fontId="29" fillId="13" borderId="80" xfId="0" applyFont="1" applyFill="1" applyBorder="1" applyAlignment="1">
      <alignment vertical="top" wrapText="1"/>
    </xf>
    <xf numFmtId="0" fontId="29" fillId="14" borderId="131" xfId="0" applyFont="1" applyFill="1" applyBorder="1" applyAlignment="1">
      <alignment vertical="top"/>
    </xf>
    <xf numFmtId="0" fontId="13" fillId="14" borderId="81" xfId="0" applyFont="1" applyFill="1" applyBorder="1" applyAlignment="1">
      <alignment vertical="top" wrapText="1"/>
    </xf>
    <xf numFmtId="0" fontId="33" fillId="14" borderId="80" xfId="0" applyFont="1" applyFill="1" applyBorder="1" applyAlignment="1">
      <alignment vertical="top" wrapText="1"/>
    </xf>
    <xf numFmtId="0" fontId="29" fillId="14" borderId="81" xfId="0" applyFont="1" applyFill="1" applyBorder="1" applyAlignment="1">
      <alignment vertical="top" wrapText="1"/>
    </xf>
    <xf numFmtId="0" fontId="1" fillId="14" borderId="80" xfId="0" applyFont="1" applyFill="1" applyBorder="1" applyAlignment="1">
      <alignment vertical="top" wrapText="1"/>
    </xf>
    <xf numFmtId="0" fontId="4" fillId="10" borderId="2" xfId="0" applyFont="1" applyFill="1" applyBorder="1" applyAlignment="1">
      <alignment wrapText="1"/>
    </xf>
    <xf numFmtId="0" fontId="5" fillId="10" borderId="23" xfId="0" applyFont="1" applyFill="1" applyBorder="1" applyAlignment="1">
      <alignment wrapText="1"/>
    </xf>
    <xf numFmtId="0" fontId="5" fillId="10" borderId="24" xfId="0" applyFont="1" applyFill="1" applyBorder="1" applyAlignment="1">
      <alignment wrapText="1"/>
    </xf>
    <xf numFmtId="0" fontId="4" fillId="6" borderId="2" xfId="0" applyFont="1" applyFill="1" applyBorder="1" applyAlignment="1">
      <alignment vertical="top" wrapText="1"/>
    </xf>
    <xf numFmtId="0" fontId="5" fillId="6" borderId="23" xfId="0" applyFont="1" applyFill="1" applyBorder="1" applyAlignment="1">
      <alignment vertical="top" wrapText="1"/>
    </xf>
    <xf numFmtId="0" fontId="5" fillId="6" borderId="24" xfId="0" applyFont="1" applyFill="1" applyBorder="1" applyAlignment="1">
      <alignment vertical="top" wrapText="1"/>
    </xf>
    <xf numFmtId="0" fontId="18" fillId="9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9" borderId="74" xfId="0" applyFont="1" applyFill="1" applyBorder="1" applyAlignment="1">
      <alignment horizontal="right" vertical="top" wrapText="1"/>
    </xf>
    <xf numFmtId="0" fontId="2" fillId="9" borderId="70" xfId="0" applyFont="1" applyFill="1" applyBorder="1" applyAlignment="1">
      <alignment horizontal="right" vertical="top" wrapText="1"/>
    </xf>
    <xf numFmtId="0" fontId="2" fillId="9" borderId="75" xfId="0" applyFont="1" applyFill="1" applyBorder="1" applyAlignment="1">
      <alignment horizontal="right" wrapText="1"/>
    </xf>
    <xf numFmtId="0" fontId="0" fillId="9" borderId="71" xfId="0" applyFill="1" applyBorder="1" applyAlignment="1">
      <alignment horizontal="right" wrapText="1"/>
    </xf>
    <xf numFmtId="0" fontId="0" fillId="9" borderId="76" xfId="0" applyFill="1" applyBorder="1" applyAlignment="1">
      <alignment wrapText="1"/>
    </xf>
    <xf numFmtId="0" fontId="0" fillId="9" borderId="72" xfId="0" applyFill="1" applyBorder="1" applyAlignment="1">
      <alignment wrapText="1"/>
    </xf>
    <xf numFmtId="0" fontId="2" fillId="9" borderId="46" xfId="0" applyFont="1" applyFill="1" applyBorder="1" applyAlignment="1">
      <alignment horizontal="center" vertical="top" textRotation="180" wrapText="1"/>
    </xf>
    <xf numFmtId="0" fontId="2" fillId="9" borderId="33" xfId="0" applyFont="1" applyFill="1" applyBorder="1" applyAlignment="1">
      <alignment horizontal="center" vertical="top" textRotation="180" wrapText="1"/>
    </xf>
    <xf numFmtId="0" fontId="2" fillId="9" borderId="58" xfId="0" applyFont="1" applyFill="1" applyBorder="1" applyAlignment="1">
      <alignment horizontal="center" vertical="top" textRotation="180" wrapText="1"/>
    </xf>
    <xf numFmtId="0" fontId="12" fillId="6" borderId="11" xfId="0" applyFont="1" applyFill="1" applyBorder="1" applyAlignment="1">
      <alignment wrapText="1"/>
    </xf>
    <xf numFmtId="0" fontId="12" fillId="6" borderId="25" xfId="0" applyFont="1" applyFill="1" applyBorder="1" applyAlignment="1">
      <alignment wrapText="1"/>
    </xf>
    <xf numFmtId="0" fontId="12" fillId="6" borderId="19" xfId="0" applyFont="1" applyFill="1" applyBorder="1" applyAlignment="1">
      <alignment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2" fillId="6" borderId="26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wrapText="1"/>
    </xf>
    <xf numFmtId="0" fontId="5" fillId="6" borderId="23" xfId="0" applyFont="1" applyFill="1" applyBorder="1" applyAlignment="1">
      <alignment horizontal="left" wrapText="1"/>
    </xf>
    <xf numFmtId="0" fontId="5" fillId="6" borderId="12" xfId="0" applyFont="1" applyFill="1" applyBorder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5" fillId="6" borderId="11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4" fillId="7" borderId="13" xfId="0" applyFont="1" applyFill="1" applyBorder="1" applyAlignment="1">
      <alignment wrapText="1"/>
    </xf>
    <xf numFmtId="0" fontId="5" fillId="7" borderId="14" xfId="0" applyFont="1" applyFill="1" applyBorder="1" applyAlignment="1">
      <alignment wrapText="1"/>
    </xf>
    <xf numFmtId="0" fontId="17" fillId="9" borderId="0" xfId="0" applyFont="1" applyFill="1" applyAlignment="1">
      <alignment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1" fillId="2" borderId="21" xfId="0" applyFont="1" applyFill="1" applyBorder="1"/>
    <xf numFmtId="0" fontId="0" fillId="0" borderId="5" xfId="0" applyBorder="1"/>
    <xf numFmtId="0" fontId="0" fillId="0" borderId="22" xfId="0" applyBorder="1"/>
    <xf numFmtId="0" fontId="0" fillId="2" borderId="16" xfId="0" applyFill="1" applyBorder="1"/>
    <xf numFmtId="0" fontId="0" fillId="0" borderId="17" xfId="0" applyBorder="1"/>
    <xf numFmtId="0" fontId="0" fillId="2" borderId="3" xfId="0" applyFill="1" applyBorder="1"/>
    <xf numFmtId="0" fontId="0" fillId="0" borderId="1" xfId="0" applyBorder="1"/>
    <xf numFmtId="0" fontId="0" fillId="0" borderId="3" xfId="0" applyBorder="1"/>
    <xf numFmtId="0" fontId="0" fillId="0" borderId="27" xfId="0" applyBorder="1"/>
    <xf numFmtId="0" fontId="0" fillId="0" borderId="28" xfId="0" applyBorder="1"/>
    <xf numFmtId="0" fontId="1" fillId="0" borderId="21" xfId="0" applyFont="1" applyBorder="1"/>
    <xf numFmtId="0" fontId="8" fillId="2" borderId="8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28" fillId="12" borderId="106" xfId="0" applyFont="1" applyFill="1" applyBorder="1" applyAlignment="1">
      <alignment vertical="top" wrapText="1"/>
    </xf>
    <xf numFmtId="0" fontId="28" fillId="12" borderId="104" xfId="0" applyFont="1" applyFill="1" applyBorder="1" applyAlignment="1">
      <alignment vertical="top" wrapText="1"/>
    </xf>
    <xf numFmtId="0" fontId="28" fillId="12" borderId="110" xfId="0" applyFont="1" applyFill="1" applyBorder="1" applyAlignment="1">
      <alignment vertical="top" wrapText="1"/>
    </xf>
    <xf numFmtId="0" fontId="13" fillId="2" borderId="91" xfId="0" applyFont="1" applyFill="1" applyBorder="1" applyAlignment="1">
      <alignment vertical="top" wrapText="1"/>
    </xf>
    <xf numFmtId="0" fontId="13" fillId="2" borderId="87" xfId="0" applyFont="1" applyFill="1" applyBorder="1" applyAlignment="1">
      <alignment vertical="top" wrapText="1"/>
    </xf>
    <xf numFmtId="0" fontId="13" fillId="2" borderId="111" xfId="0" applyFont="1" applyFill="1" applyBorder="1" applyAlignment="1">
      <alignment vertical="top" wrapText="1"/>
    </xf>
    <xf numFmtId="0" fontId="0" fillId="2" borderId="91" xfId="0" applyFill="1" applyBorder="1" applyAlignment="1">
      <alignment vertical="top" wrapText="1"/>
    </xf>
    <xf numFmtId="0" fontId="0" fillId="2" borderId="87" xfId="0" applyFill="1" applyBorder="1" applyAlignment="1">
      <alignment vertical="top" wrapText="1"/>
    </xf>
    <xf numFmtId="0" fontId="0" fillId="2" borderId="111" xfId="0" applyFill="1" applyBorder="1" applyAlignment="1">
      <alignment vertical="top" wrapText="1"/>
    </xf>
    <xf numFmtId="0" fontId="28" fillId="12" borderId="108" xfId="0" applyFont="1" applyFill="1" applyBorder="1" applyAlignment="1">
      <alignment vertical="top" wrapText="1"/>
    </xf>
    <xf numFmtId="0" fontId="0" fillId="2" borderId="92" xfId="0" applyFill="1" applyBorder="1" applyAlignment="1">
      <alignment vertical="top" wrapText="1"/>
    </xf>
    <xf numFmtId="0" fontId="0" fillId="2" borderId="107" xfId="0" applyFill="1" applyBorder="1" applyAlignment="1">
      <alignment vertical="top" wrapText="1"/>
    </xf>
    <xf numFmtId="0" fontId="0" fillId="2" borderId="105" xfId="0" applyFill="1" applyBorder="1" applyAlignment="1">
      <alignment vertical="top" wrapText="1"/>
    </xf>
    <xf numFmtId="0" fontId="0" fillId="2" borderId="112" xfId="0" applyFill="1" applyBorder="1" applyAlignment="1">
      <alignment vertical="top" wrapText="1"/>
    </xf>
    <xf numFmtId="0" fontId="21" fillId="2" borderId="80" xfId="0" applyFont="1" applyFill="1" applyBorder="1" applyAlignment="1">
      <alignment vertical="top" wrapText="1"/>
    </xf>
    <xf numFmtId="0" fontId="21" fillId="2" borderId="81" xfId="0" applyFont="1" applyFill="1" applyBorder="1" applyAlignment="1">
      <alignment vertical="top" wrapText="1"/>
    </xf>
    <xf numFmtId="0" fontId="24" fillId="2" borderId="114" xfId="0" applyFont="1" applyFill="1" applyBorder="1" applyAlignment="1">
      <alignment vertical="top" wrapText="1"/>
    </xf>
    <xf numFmtId="0" fontId="24" fillId="2" borderId="80" xfId="0" applyFont="1" applyFill="1" applyBorder="1" applyAlignment="1">
      <alignment vertical="top" wrapText="1"/>
    </xf>
    <xf numFmtId="0" fontId="24" fillId="2" borderId="113" xfId="0" applyFont="1" applyFill="1" applyBorder="1" applyAlignment="1">
      <alignment vertical="top" wrapText="1"/>
    </xf>
    <xf numFmtId="0" fontId="1" fillId="0" borderId="117" xfId="0" applyFont="1" applyBorder="1" applyAlignment="1">
      <alignment vertical="top" wrapText="1"/>
    </xf>
    <xf numFmtId="0" fontId="1" fillId="0" borderId="79" xfId="0" applyFont="1" applyBorder="1" applyAlignment="1">
      <alignment vertical="top" wrapText="1"/>
    </xf>
    <xf numFmtId="0" fontId="1" fillId="0" borderId="119" xfId="0" applyFont="1" applyBorder="1" applyAlignment="1">
      <alignment vertical="top" wrapText="1"/>
    </xf>
    <xf numFmtId="0" fontId="1" fillId="2" borderId="79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3B2D78"/>
      <color rgb="FFE1EBC1"/>
      <color rgb="FFE5E2F4"/>
      <color rgb="FFC2D681"/>
      <color rgb="FFF15C5C"/>
      <color rgb="FF000000"/>
      <color rgb="FFA297D8"/>
      <color rgb="FF1D163B"/>
      <color rgb="FF2E09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2657472</xdr:colOff>
      <xdr:row>3</xdr:row>
      <xdr:rowOff>99332</xdr:rowOff>
    </xdr:from>
    <xdr:ext cx="5538561" cy="1710417"/>
    <xdr:sp macro="" textlink="">
      <xdr:nvSpPr>
        <xdr:cNvPr id="37" name="Tekstvak 36">
          <a:extLst>
            <a:ext uri="{FF2B5EF4-FFF2-40B4-BE49-F238E27FC236}">
              <a16:creationId xmlns:a16="http://schemas.microsoft.com/office/drawing/2014/main" id="{4E3216DD-A7FC-9C43-A406-204300404248}"/>
            </a:ext>
          </a:extLst>
        </xdr:cNvPr>
        <xdr:cNvSpPr txBox="1"/>
      </xdr:nvSpPr>
      <xdr:spPr>
        <a:xfrm>
          <a:off x="2733672" y="1518557"/>
          <a:ext cx="5538561" cy="1710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2000" b="1" i="0" kern="1200">
              <a:solidFill>
                <a:srgbClr val="1D163B"/>
              </a:solidFill>
            </a:rPr>
            <a:t>Fair</a:t>
          </a:r>
          <a:r>
            <a:rPr lang="nl-NL" sz="2000" b="1" i="0" kern="1200" baseline="0">
              <a:solidFill>
                <a:srgbClr val="1D163B"/>
              </a:solidFill>
            </a:rPr>
            <a:t> pay:</a:t>
          </a:r>
        </a:p>
        <a:p>
          <a:r>
            <a:rPr lang="nl-NL" sz="3200" b="1" i="0" kern="1200">
              <a:solidFill>
                <a:srgbClr val="1D163B"/>
              </a:solidFill>
            </a:rPr>
            <a:t>Salaristabel</a:t>
          </a:r>
          <a:r>
            <a:rPr lang="nl-NL" sz="3200" b="1" i="0" kern="1200" baseline="0">
              <a:solidFill>
                <a:srgbClr val="1D163B"/>
              </a:solidFill>
            </a:rPr>
            <a:t> en Richtlijn </a:t>
          </a:r>
        </a:p>
        <a:p>
          <a:r>
            <a:rPr lang="nl-NL" sz="3200" b="1" i="0" kern="1200" baseline="0">
              <a:solidFill>
                <a:srgbClr val="1D163B"/>
              </a:solidFill>
            </a:rPr>
            <a:t>zzp-starttarieven Filmfestivals</a:t>
          </a:r>
          <a:endParaRPr lang="nl-NL" sz="3200" b="1" i="0" kern="1200">
            <a:solidFill>
              <a:srgbClr val="1D163B"/>
            </a:solidFill>
          </a:endParaRPr>
        </a:p>
      </xdr:txBody>
    </xdr:sp>
    <xdr:clientData/>
  </xdr:oneCellAnchor>
  <xdr:oneCellAnchor>
    <xdr:from>
      <xdr:col>1</xdr:col>
      <xdr:colOff>2645001</xdr:colOff>
      <xdr:row>4</xdr:row>
      <xdr:rowOff>3166835</xdr:rowOff>
    </xdr:from>
    <xdr:ext cx="5016500" cy="1028700"/>
    <xdr:sp macro="" textlink="">
      <xdr:nvSpPr>
        <xdr:cNvPr id="9" name="Tekstvak 37">
          <a:extLst>
            <a:ext uri="{FF2B5EF4-FFF2-40B4-BE49-F238E27FC236}">
              <a16:creationId xmlns:a16="http://schemas.microsoft.com/office/drawing/2014/main" id="{8000E27A-19BE-2C41-BE11-22F6690FF323}"/>
            </a:ext>
          </a:extLst>
        </xdr:cNvPr>
        <xdr:cNvSpPr txBox="1"/>
      </xdr:nvSpPr>
      <xdr:spPr>
        <a:xfrm>
          <a:off x="2732314" y="4627335"/>
          <a:ext cx="50165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400" b="0" i="0" kern="1200" baseline="0">
              <a:solidFill>
                <a:srgbClr val="3B2D78"/>
              </a:solidFill>
            </a:rPr>
            <a:t>Oktober 2025</a:t>
          </a:r>
        </a:p>
        <a:p>
          <a:r>
            <a:rPr lang="nl-NL" sz="1400" b="0" i="0" kern="1200" baseline="0">
              <a:solidFill>
                <a:srgbClr val="3B2D78"/>
              </a:solidFill>
            </a:rPr>
            <a:t>Platform ACCT Ketentafel Filmfestivals</a:t>
          </a:r>
          <a:endParaRPr lang="nl-NL" sz="2400" b="1" i="1" kern="1200">
            <a:solidFill>
              <a:srgbClr val="3B2D78"/>
            </a:solidFill>
          </a:endParaRPr>
        </a:p>
      </xdr:txBody>
    </xdr:sp>
    <xdr:clientData/>
  </xdr:oneCellAnchor>
  <xdr:oneCellAnchor>
    <xdr:from>
      <xdr:col>1</xdr:col>
      <xdr:colOff>2645228</xdr:colOff>
      <xdr:row>4</xdr:row>
      <xdr:rowOff>1524000</xdr:rowOff>
    </xdr:from>
    <xdr:ext cx="5219700" cy="1104900"/>
    <xdr:sp macro="" textlink="">
      <xdr:nvSpPr>
        <xdr:cNvPr id="41" name="Tekstvak 40">
          <a:extLst>
            <a:ext uri="{FF2B5EF4-FFF2-40B4-BE49-F238E27FC236}">
              <a16:creationId xmlns:a16="http://schemas.microsoft.com/office/drawing/2014/main" id="{B3EBAF64-CFF6-D643-9ADE-5DD58D93CCE0}"/>
            </a:ext>
          </a:extLst>
        </xdr:cNvPr>
        <xdr:cNvSpPr txBox="1"/>
      </xdr:nvSpPr>
      <xdr:spPr>
        <a:xfrm>
          <a:off x="2721428" y="2857500"/>
          <a:ext cx="5219700" cy="110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rgbClr val="3B2D78"/>
              </a:solidFill>
              <a:effectLst/>
              <a:latin typeface="+mn-lt"/>
              <a:ea typeface="+mn-ea"/>
              <a:cs typeface="+mn-cs"/>
            </a:rPr>
            <a:t>Gelet op Functiehandboek met referentiefuncties.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600" b="1">
              <a:solidFill>
                <a:srgbClr val="3B2D78"/>
              </a:solidFill>
              <a:effectLst/>
              <a:latin typeface="+mn-lt"/>
              <a:ea typeface="+mn-ea"/>
              <a:cs typeface="+mn-cs"/>
            </a:rPr>
            <a:t>Afgeleid van Cao Toneel en Dans.</a:t>
          </a:r>
          <a:endParaRPr lang="nl-NL" sz="1600" b="1" i="0" kern="1200">
            <a:solidFill>
              <a:srgbClr val="3B2D78"/>
            </a:solidFill>
          </a:endParaRPr>
        </a:p>
      </xdr:txBody>
    </xdr:sp>
    <xdr:clientData/>
  </xdr:oneCellAnchor>
  <xdr:twoCellAnchor editAs="oneCell">
    <xdr:from>
      <xdr:col>1</xdr:col>
      <xdr:colOff>266700</xdr:colOff>
      <xdr:row>4</xdr:row>
      <xdr:rowOff>2971800</xdr:rowOff>
    </xdr:from>
    <xdr:to>
      <xdr:col>1</xdr:col>
      <xdr:colOff>1857375</xdr:colOff>
      <xdr:row>6</xdr:row>
      <xdr:rowOff>295275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F362A64-6168-FB3A-0F9A-D416F6EE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305300"/>
          <a:ext cx="15906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</xdr:row>
      <xdr:rowOff>31751</xdr:rowOff>
    </xdr:from>
    <xdr:to>
      <xdr:col>1</xdr:col>
      <xdr:colOff>2219325</xdr:colOff>
      <xdr:row>2</xdr:row>
      <xdr:rowOff>11995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D08F7C5-35BD-3B9A-F809-FE347A92C3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200025" y="107951"/>
          <a:ext cx="2095500" cy="1008944"/>
        </a:xfrm>
        <a:prstGeom prst="rect">
          <a:avLst/>
        </a:prstGeom>
      </xdr:spPr>
    </xdr:pic>
    <xdr:clientData/>
  </xdr:twoCellAnchor>
  <xdr:twoCellAnchor editAs="oneCell">
    <xdr:from>
      <xdr:col>1</xdr:col>
      <xdr:colOff>2695575</xdr:colOff>
      <xdr:row>4</xdr:row>
      <xdr:rowOff>3781426</xdr:rowOff>
    </xdr:from>
    <xdr:to>
      <xdr:col>1</xdr:col>
      <xdr:colOff>4114800</xdr:colOff>
      <xdr:row>6</xdr:row>
      <xdr:rowOff>560214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7AB608-ADA1-A779-CBD7-6ECDD8F9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5114926"/>
          <a:ext cx="1419225" cy="741188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7</xdr:row>
      <xdr:rowOff>85725</xdr:rowOff>
    </xdr:from>
    <xdr:to>
      <xdr:col>1</xdr:col>
      <xdr:colOff>800100</xdr:colOff>
      <xdr:row>8</xdr:row>
      <xdr:rowOff>9525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48F7B309-20A0-9C84-F1E5-75523E7B4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33375" y="6115050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8477250</xdr:colOff>
      <xdr:row>7</xdr:row>
      <xdr:rowOff>84364</xdr:rowOff>
    </xdr:from>
    <xdr:to>
      <xdr:col>2</xdr:col>
      <xdr:colOff>511629</xdr:colOff>
      <xdr:row>8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6A04F365-BB5E-60D0-C88E-C0099F030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6142264"/>
          <a:ext cx="2159454" cy="54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6</xdr:row>
      <xdr:rowOff>19050</xdr:rowOff>
    </xdr:from>
    <xdr:to>
      <xdr:col>14</xdr:col>
      <xdr:colOff>469900</xdr:colOff>
      <xdr:row>6</xdr:row>
      <xdr:rowOff>177800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69DD54A9-A400-47D7-B16F-AD979AEE304F}"/>
            </a:ext>
          </a:extLst>
        </xdr:cNvPr>
        <xdr:cNvSpPr/>
      </xdr:nvSpPr>
      <xdr:spPr>
        <a:xfrm>
          <a:off x="1708150" y="1362075"/>
          <a:ext cx="8715375" cy="15875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1</xdr:col>
      <xdr:colOff>254000</xdr:colOff>
      <xdr:row>15</xdr:row>
      <xdr:rowOff>101601</xdr:rowOff>
    </xdr:from>
    <xdr:to>
      <xdr:col>1</xdr:col>
      <xdr:colOff>444500</xdr:colOff>
      <xdr:row>23</xdr:row>
      <xdr:rowOff>76201</xdr:rowOff>
    </xdr:to>
    <xdr:sp macro="" textlink="">
      <xdr:nvSpPr>
        <xdr:cNvPr id="3" name="Pijl: rechts 2">
          <a:extLst>
            <a:ext uri="{FF2B5EF4-FFF2-40B4-BE49-F238E27FC236}">
              <a16:creationId xmlns:a16="http://schemas.microsoft.com/office/drawing/2014/main" id="{CA1A7D36-1064-4232-9D6C-BFAEDD7C0DB4}"/>
            </a:ext>
          </a:extLst>
        </xdr:cNvPr>
        <xdr:cNvSpPr/>
      </xdr:nvSpPr>
      <xdr:spPr>
        <a:xfrm rot="5400000">
          <a:off x="-342900" y="3784601"/>
          <a:ext cx="1498600" cy="19050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</xdr:col>
      <xdr:colOff>28575</xdr:colOff>
      <xdr:row>35</xdr:row>
      <xdr:rowOff>57150</xdr:rowOff>
    </xdr:from>
    <xdr:to>
      <xdr:col>2</xdr:col>
      <xdr:colOff>689287</xdr:colOff>
      <xdr:row>35</xdr:row>
      <xdr:rowOff>720166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95279A3-786D-4A1F-83E2-9A0781AE8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85725" y="7239000"/>
          <a:ext cx="1366473" cy="6579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33</xdr:row>
      <xdr:rowOff>57150</xdr:rowOff>
    </xdr:from>
    <xdr:to>
      <xdr:col>3</xdr:col>
      <xdr:colOff>246606</xdr:colOff>
      <xdr:row>33</xdr:row>
      <xdr:rowOff>712361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3DA9D8-71EA-434A-80DC-CF86908AE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76200" y="8743950"/>
          <a:ext cx="1366473" cy="657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5</xdr:row>
      <xdr:rowOff>19050</xdr:rowOff>
    </xdr:from>
    <xdr:to>
      <xdr:col>14</xdr:col>
      <xdr:colOff>469900</xdr:colOff>
      <xdr:row>5</xdr:row>
      <xdr:rowOff>177800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00A962A5-A97F-4145-B96F-04F9A6D88B30}"/>
            </a:ext>
          </a:extLst>
        </xdr:cNvPr>
        <xdr:cNvSpPr/>
      </xdr:nvSpPr>
      <xdr:spPr>
        <a:xfrm>
          <a:off x="1727200" y="1187450"/>
          <a:ext cx="9169400" cy="15875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1</xdr:col>
      <xdr:colOff>254000</xdr:colOff>
      <xdr:row>14</xdr:row>
      <xdr:rowOff>101601</xdr:rowOff>
    </xdr:from>
    <xdr:to>
      <xdr:col>1</xdr:col>
      <xdr:colOff>444500</xdr:colOff>
      <xdr:row>22</xdr:row>
      <xdr:rowOff>76201</xdr:rowOff>
    </xdr:to>
    <xdr:sp macro="" textlink="">
      <xdr:nvSpPr>
        <xdr:cNvPr id="3" name="Pijl: rechts 2">
          <a:extLst>
            <a:ext uri="{FF2B5EF4-FFF2-40B4-BE49-F238E27FC236}">
              <a16:creationId xmlns:a16="http://schemas.microsoft.com/office/drawing/2014/main" id="{97F89F1C-838F-457D-A319-8068D0FB587B}"/>
            </a:ext>
          </a:extLst>
        </xdr:cNvPr>
        <xdr:cNvSpPr/>
      </xdr:nvSpPr>
      <xdr:spPr>
        <a:xfrm rot="5400000">
          <a:off x="-374650" y="3556001"/>
          <a:ext cx="1447800" cy="19050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</xdr:col>
      <xdr:colOff>28575</xdr:colOff>
      <xdr:row>34</xdr:row>
      <xdr:rowOff>57150</xdr:rowOff>
    </xdr:from>
    <xdr:to>
      <xdr:col>2</xdr:col>
      <xdr:colOff>689105</xdr:colOff>
      <xdr:row>34</xdr:row>
      <xdr:rowOff>721255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1D8F157-F005-473B-B3E7-08712331C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85725" y="7429500"/>
          <a:ext cx="1366473" cy="6579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33</xdr:row>
      <xdr:rowOff>57150</xdr:rowOff>
    </xdr:from>
    <xdr:to>
      <xdr:col>3</xdr:col>
      <xdr:colOff>249327</xdr:colOff>
      <xdr:row>33</xdr:row>
      <xdr:rowOff>716443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DFEF708-33CA-4370-9ABB-92A752176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76200" y="8553450"/>
          <a:ext cx="1366473" cy="6579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6</xdr:row>
      <xdr:rowOff>19050</xdr:rowOff>
    </xdr:from>
    <xdr:to>
      <xdr:col>14</xdr:col>
      <xdr:colOff>469900</xdr:colOff>
      <xdr:row>6</xdr:row>
      <xdr:rowOff>177800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8001E31D-B124-A430-6E5E-C5E415CEA2C7}"/>
            </a:ext>
          </a:extLst>
        </xdr:cNvPr>
        <xdr:cNvSpPr/>
      </xdr:nvSpPr>
      <xdr:spPr>
        <a:xfrm>
          <a:off x="1727200" y="946150"/>
          <a:ext cx="9169400" cy="15875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1</xdr:col>
      <xdr:colOff>254000</xdr:colOff>
      <xdr:row>15</xdr:row>
      <xdr:rowOff>101601</xdr:rowOff>
    </xdr:from>
    <xdr:to>
      <xdr:col>1</xdr:col>
      <xdr:colOff>444500</xdr:colOff>
      <xdr:row>23</xdr:row>
      <xdr:rowOff>76201</xdr:rowOff>
    </xdr:to>
    <xdr:sp macro="" textlink="">
      <xdr:nvSpPr>
        <xdr:cNvPr id="3" name="Pijl: rechts 2">
          <a:extLst>
            <a:ext uri="{FF2B5EF4-FFF2-40B4-BE49-F238E27FC236}">
              <a16:creationId xmlns:a16="http://schemas.microsoft.com/office/drawing/2014/main" id="{49E20B7E-C683-413E-857A-19AC671C135D}"/>
            </a:ext>
          </a:extLst>
        </xdr:cNvPr>
        <xdr:cNvSpPr/>
      </xdr:nvSpPr>
      <xdr:spPr>
        <a:xfrm rot="5400000">
          <a:off x="-400050" y="3775076"/>
          <a:ext cx="1498600" cy="190500"/>
        </a:xfrm>
        <a:prstGeom prst="rightArrow">
          <a:avLst/>
        </a:prstGeom>
        <a:solidFill>
          <a:srgbClr val="F15C5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1</xdr:col>
      <xdr:colOff>254000</xdr:colOff>
      <xdr:row>15</xdr:row>
      <xdr:rowOff>101601</xdr:rowOff>
    </xdr:from>
    <xdr:to>
      <xdr:col>1</xdr:col>
      <xdr:colOff>444500</xdr:colOff>
      <xdr:row>23</xdr:row>
      <xdr:rowOff>76201</xdr:rowOff>
    </xdr:to>
    <xdr:sp macro="" textlink="">
      <xdr:nvSpPr>
        <xdr:cNvPr id="4" name="Pijl: rechts 3">
          <a:extLst>
            <a:ext uri="{FF2B5EF4-FFF2-40B4-BE49-F238E27FC236}">
              <a16:creationId xmlns:a16="http://schemas.microsoft.com/office/drawing/2014/main" id="{629E0F77-9B82-437F-8FC8-0AE8873382A6}"/>
            </a:ext>
          </a:extLst>
        </xdr:cNvPr>
        <xdr:cNvSpPr/>
      </xdr:nvSpPr>
      <xdr:spPr>
        <a:xfrm rot="5400000">
          <a:off x="-342900" y="3784601"/>
          <a:ext cx="1498600" cy="190500"/>
        </a:xfrm>
        <a:prstGeom prst="rightArrow">
          <a:avLst/>
        </a:prstGeom>
        <a:solidFill>
          <a:srgbClr val="E1EBC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</xdr:col>
      <xdr:colOff>38100</xdr:colOff>
      <xdr:row>35</xdr:row>
      <xdr:rowOff>75494</xdr:rowOff>
    </xdr:from>
    <xdr:to>
      <xdr:col>2</xdr:col>
      <xdr:colOff>689744</xdr:colOff>
      <xdr:row>35</xdr:row>
      <xdr:rowOff>726984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88D5E2C-302D-4193-B976-FB6DF9021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95250" y="7257344"/>
          <a:ext cx="1366473" cy="65793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35</xdr:row>
      <xdr:rowOff>57150</xdr:rowOff>
    </xdr:from>
    <xdr:to>
      <xdr:col>2</xdr:col>
      <xdr:colOff>682942</xdr:colOff>
      <xdr:row>35</xdr:row>
      <xdr:rowOff>720254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EB779DC-8447-4FEF-AAB6-805B8F058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76200" y="8743950"/>
          <a:ext cx="1366473" cy="6579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33</xdr:row>
      <xdr:rowOff>76200</xdr:rowOff>
    </xdr:from>
    <xdr:to>
      <xdr:col>3</xdr:col>
      <xdr:colOff>275180</xdr:colOff>
      <xdr:row>33</xdr:row>
      <xdr:rowOff>732771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75DF113-6D49-4E63-B368-2A67D9878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95250" y="8763000"/>
          <a:ext cx="1366473" cy="6579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54430</xdr:rowOff>
    </xdr:from>
    <xdr:to>
      <xdr:col>3</xdr:col>
      <xdr:colOff>8479</xdr:colOff>
      <xdr:row>35</xdr:row>
      <xdr:rowOff>715084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364E611-57E9-4D4B-871B-A98AC89C59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108857" y="8305801"/>
          <a:ext cx="1400491" cy="656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223</xdr:row>
      <xdr:rowOff>66675</xdr:rowOff>
    </xdr:from>
    <xdr:to>
      <xdr:col>2</xdr:col>
      <xdr:colOff>838516</xdr:colOff>
      <xdr:row>223</xdr:row>
      <xdr:rowOff>725978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229FEA3-9BC2-4EAB-B0DF-FB327E7B5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5" t="17429" r="14461" b="20262"/>
        <a:stretch>
          <a:fillRect/>
        </a:stretch>
      </xdr:blipFill>
      <xdr:spPr>
        <a:xfrm>
          <a:off x="114300" y="43614975"/>
          <a:ext cx="1381441" cy="659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89A1-BE86-E141-B616-BA83637EEA59}">
  <sheetPr>
    <pageSetUpPr fitToPage="1"/>
  </sheetPr>
  <dimension ref="A1:BS418"/>
  <sheetViews>
    <sheetView tabSelected="1" zoomScaleNormal="100" workbookViewId="0"/>
  </sheetViews>
  <sheetFormatPr defaultColWidth="7.3046875" defaultRowHeight="14.6" x14ac:dyDescent="0.4"/>
  <cols>
    <col min="1" max="1" width="1.15234375" style="64" customWidth="1"/>
    <col min="2" max="2" width="143.15234375" style="64" customWidth="1"/>
    <col min="3" max="3" width="9.15234375" style="64" customWidth="1"/>
    <col min="4" max="71" width="7.3046875" style="63"/>
    <col min="72" max="16384" width="7.3046875" style="64"/>
  </cols>
  <sheetData>
    <row r="1" spans="1:5" ht="6.65" customHeight="1" x14ac:dyDescent="0.4">
      <c r="A1" s="68"/>
      <c r="B1" s="68"/>
      <c r="C1" s="68"/>
    </row>
    <row r="2" spans="1:5" ht="81.45" customHeight="1" x14ac:dyDescent="0.4">
      <c r="A2" s="68"/>
      <c r="B2" s="66"/>
      <c r="C2" s="67"/>
    </row>
    <row r="3" spans="1:5" ht="6.45" customHeight="1" x14ac:dyDescent="0.4">
      <c r="A3" s="68"/>
      <c r="B3" s="68"/>
      <c r="C3" s="68"/>
    </row>
    <row r="4" spans="1:5" s="63" customFormat="1" ht="12" customHeight="1" x14ac:dyDescent="0.4">
      <c r="A4" s="144"/>
      <c r="B4" s="144"/>
      <c r="C4" s="144"/>
    </row>
    <row r="5" spans="1:5" ht="303" customHeight="1" x14ac:dyDescent="0.4">
      <c r="A5" s="144"/>
      <c r="B5" s="144"/>
      <c r="C5" s="179" t="s">
        <v>57</v>
      </c>
    </row>
    <row r="6" spans="1:5" ht="9" customHeight="1" x14ac:dyDescent="0.4">
      <c r="A6" s="144"/>
      <c r="B6" s="144"/>
      <c r="C6" s="145"/>
      <c r="E6" s="65"/>
    </row>
    <row r="7" spans="1:5" ht="57.75" customHeight="1" x14ac:dyDescent="0.4">
      <c r="A7" s="179"/>
      <c r="B7" s="179"/>
      <c r="C7" s="179"/>
      <c r="E7" s="65"/>
    </row>
    <row r="8" spans="1:5" ht="49.4" customHeight="1" x14ac:dyDescent="0.4">
      <c r="A8" s="67"/>
      <c r="B8" s="67"/>
      <c r="C8" s="67"/>
    </row>
    <row r="9" spans="1:5" ht="7.2" customHeight="1" x14ac:dyDescent="0.4">
      <c r="A9" s="67"/>
      <c r="B9" s="67"/>
      <c r="C9" s="67"/>
    </row>
    <row r="10" spans="1:5" s="63" customFormat="1" x14ac:dyDescent="0.4"/>
    <row r="11" spans="1:5" s="63" customFormat="1" x14ac:dyDescent="0.4"/>
    <row r="12" spans="1:5" s="63" customFormat="1" x14ac:dyDescent="0.4"/>
    <row r="13" spans="1:5" s="63" customFormat="1" x14ac:dyDescent="0.4"/>
    <row r="14" spans="1:5" s="63" customFormat="1" x14ac:dyDescent="0.4"/>
    <row r="15" spans="1:5" s="63" customFormat="1" x14ac:dyDescent="0.4"/>
    <row r="16" spans="1:5" s="63" customFormat="1" x14ac:dyDescent="0.4"/>
    <row r="17" s="63" customFormat="1" x14ac:dyDescent="0.4"/>
    <row r="18" s="63" customFormat="1" x14ac:dyDescent="0.4"/>
    <row r="19" s="63" customFormat="1" x14ac:dyDescent="0.4"/>
    <row r="20" s="63" customFormat="1" x14ac:dyDescent="0.4"/>
    <row r="21" s="63" customFormat="1" x14ac:dyDescent="0.4"/>
    <row r="22" s="63" customFormat="1" x14ac:dyDescent="0.4"/>
    <row r="23" s="63" customFormat="1" x14ac:dyDescent="0.4"/>
    <row r="24" s="63" customFormat="1" x14ac:dyDescent="0.4"/>
    <row r="25" s="63" customFormat="1" x14ac:dyDescent="0.4"/>
    <row r="26" s="63" customFormat="1" x14ac:dyDescent="0.4"/>
    <row r="27" s="63" customFormat="1" x14ac:dyDescent="0.4"/>
    <row r="28" s="63" customFormat="1" x14ac:dyDescent="0.4"/>
    <row r="29" s="63" customFormat="1" x14ac:dyDescent="0.4"/>
    <row r="30" s="63" customFormat="1" x14ac:dyDescent="0.4"/>
    <row r="31" s="63" customFormat="1" x14ac:dyDescent="0.4"/>
    <row r="32" s="63" customFormat="1" x14ac:dyDescent="0.4"/>
    <row r="33" s="63" customFormat="1" x14ac:dyDescent="0.4"/>
    <row r="34" s="63" customFormat="1" x14ac:dyDescent="0.4"/>
    <row r="35" s="63" customFormat="1" x14ac:dyDescent="0.4"/>
    <row r="36" s="63" customFormat="1" x14ac:dyDescent="0.4"/>
    <row r="37" s="63" customFormat="1" x14ac:dyDescent="0.4"/>
    <row r="38" s="63" customFormat="1" x14ac:dyDescent="0.4"/>
    <row r="39" s="63" customFormat="1" x14ac:dyDescent="0.4"/>
    <row r="40" s="63" customFormat="1" x14ac:dyDescent="0.4"/>
    <row r="41" s="63" customFormat="1" x14ac:dyDescent="0.4"/>
    <row r="42" s="63" customFormat="1" x14ac:dyDescent="0.4"/>
    <row r="43" s="63" customFormat="1" x14ac:dyDescent="0.4"/>
    <row r="44" s="63" customFormat="1" x14ac:dyDescent="0.4"/>
    <row r="45" s="63" customFormat="1" x14ac:dyDescent="0.4"/>
    <row r="46" s="63" customFormat="1" x14ac:dyDescent="0.4"/>
    <row r="47" s="63" customFormat="1" x14ac:dyDescent="0.4"/>
    <row r="48" s="63" customFormat="1" x14ac:dyDescent="0.4"/>
    <row r="49" s="63" customFormat="1" x14ac:dyDescent="0.4"/>
    <row r="50" s="63" customFormat="1" x14ac:dyDescent="0.4"/>
    <row r="51" s="63" customFormat="1" x14ac:dyDescent="0.4"/>
    <row r="52" s="63" customFormat="1" x14ac:dyDescent="0.4"/>
    <row r="53" s="63" customFormat="1" x14ac:dyDescent="0.4"/>
    <row r="54" s="63" customFormat="1" x14ac:dyDescent="0.4"/>
    <row r="55" s="63" customFormat="1" x14ac:dyDescent="0.4"/>
    <row r="56" s="63" customFormat="1" x14ac:dyDescent="0.4"/>
    <row r="57" s="63" customFormat="1" x14ac:dyDescent="0.4"/>
    <row r="58" s="63" customFormat="1" x14ac:dyDescent="0.4"/>
    <row r="59" s="63" customFormat="1" x14ac:dyDescent="0.4"/>
    <row r="60" s="63" customFormat="1" x14ac:dyDescent="0.4"/>
    <row r="61" s="63" customFormat="1" x14ac:dyDescent="0.4"/>
    <row r="62" s="63" customFormat="1" x14ac:dyDescent="0.4"/>
    <row r="63" s="63" customFormat="1" x14ac:dyDescent="0.4"/>
    <row r="64" s="63" customFormat="1" x14ac:dyDescent="0.4"/>
    <row r="65" s="63" customFormat="1" x14ac:dyDescent="0.4"/>
    <row r="66" s="63" customFormat="1" x14ac:dyDescent="0.4"/>
    <row r="67" s="63" customFormat="1" x14ac:dyDescent="0.4"/>
    <row r="68" s="63" customFormat="1" x14ac:dyDescent="0.4"/>
    <row r="69" s="63" customFormat="1" x14ac:dyDescent="0.4"/>
    <row r="70" s="63" customFormat="1" x14ac:dyDescent="0.4"/>
    <row r="71" s="63" customFormat="1" x14ac:dyDescent="0.4"/>
    <row r="72" s="63" customFormat="1" x14ac:dyDescent="0.4"/>
    <row r="73" s="63" customFormat="1" x14ac:dyDescent="0.4"/>
    <row r="74" s="63" customFormat="1" x14ac:dyDescent="0.4"/>
    <row r="75" s="63" customFormat="1" x14ac:dyDescent="0.4"/>
    <row r="76" s="63" customFormat="1" x14ac:dyDescent="0.4"/>
    <row r="77" s="63" customFormat="1" x14ac:dyDescent="0.4"/>
    <row r="78" s="63" customFormat="1" x14ac:dyDescent="0.4"/>
    <row r="79" s="63" customFormat="1" x14ac:dyDescent="0.4"/>
    <row r="80" s="63" customFormat="1" x14ac:dyDescent="0.4"/>
    <row r="81" s="63" customFormat="1" x14ac:dyDescent="0.4"/>
    <row r="82" s="63" customFormat="1" x14ac:dyDescent="0.4"/>
    <row r="83" s="63" customFormat="1" x14ac:dyDescent="0.4"/>
    <row r="84" s="63" customFormat="1" x14ac:dyDescent="0.4"/>
    <row r="85" s="63" customFormat="1" x14ac:dyDescent="0.4"/>
    <row r="86" s="63" customFormat="1" x14ac:dyDescent="0.4"/>
    <row r="87" s="63" customFormat="1" x14ac:dyDescent="0.4"/>
    <row r="88" s="63" customFormat="1" x14ac:dyDescent="0.4"/>
    <row r="89" s="63" customFormat="1" x14ac:dyDescent="0.4"/>
    <row r="90" s="63" customFormat="1" x14ac:dyDescent="0.4"/>
    <row r="91" s="63" customFormat="1" x14ac:dyDescent="0.4"/>
    <row r="92" s="63" customFormat="1" x14ac:dyDescent="0.4"/>
    <row r="93" s="63" customFormat="1" x14ac:dyDescent="0.4"/>
    <row r="94" s="63" customFormat="1" x14ac:dyDescent="0.4"/>
    <row r="95" s="63" customFormat="1" x14ac:dyDescent="0.4"/>
    <row r="96" s="63" customFormat="1" x14ac:dyDescent="0.4"/>
    <row r="97" s="63" customFormat="1" x14ac:dyDescent="0.4"/>
    <row r="98" s="63" customFormat="1" x14ac:dyDescent="0.4"/>
    <row r="99" s="63" customFormat="1" x14ac:dyDescent="0.4"/>
    <row r="100" s="63" customFormat="1" x14ac:dyDescent="0.4"/>
    <row r="101" s="63" customFormat="1" x14ac:dyDescent="0.4"/>
    <row r="102" s="63" customFormat="1" x14ac:dyDescent="0.4"/>
    <row r="103" s="63" customFormat="1" x14ac:dyDescent="0.4"/>
    <row r="104" s="63" customFormat="1" x14ac:dyDescent="0.4"/>
    <row r="105" s="63" customFormat="1" x14ac:dyDescent="0.4"/>
    <row r="106" s="63" customFormat="1" x14ac:dyDescent="0.4"/>
    <row r="107" s="63" customFormat="1" x14ac:dyDescent="0.4"/>
    <row r="108" s="63" customFormat="1" x14ac:dyDescent="0.4"/>
    <row r="109" s="63" customFormat="1" x14ac:dyDescent="0.4"/>
    <row r="110" s="63" customFormat="1" x14ac:dyDescent="0.4"/>
    <row r="111" s="63" customFormat="1" x14ac:dyDescent="0.4"/>
    <row r="112" s="63" customFormat="1" x14ac:dyDescent="0.4"/>
    <row r="113" s="63" customFormat="1" x14ac:dyDescent="0.4"/>
    <row r="114" s="63" customFormat="1" x14ac:dyDescent="0.4"/>
    <row r="115" s="63" customFormat="1" x14ac:dyDescent="0.4"/>
    <row r="116" s="63" customFormat="1" x14ac:dyDescent="0.4"/>
    <row r="117" s="63" customFormat="1" x14ac:dyDescent="0.4"/>
    <row r="118" s="63" customFormat="1" x14ac:dyDescent="0.4"/>
    <row r="119" s="63" customFormat="1" x14ac:dyDescent="0.4"/>
    <row r="120" s="63" customFormat="1" x14ac:dyDescent="0.4"/>
    <row r="121" s="63" customFormat="1" x14ac:dyDescent="0.4"/>
    <row r="122" s="63" customFormat="1" x14ac:dyDescent="0.4"/>
    <row r="123" s="63" customFormat="1" x14ac:dyDescent="0.4"/>
    <row r="124" s="63" customFormat="1" x14ac:dyDescent="0.4"/>
    <row r="125" s="63" customFormat="1" x14ac:dyDescent="0.4"/>
    <row r="126" s="63" customFormat="1" x14ac:dyDescent="0.4"/>
    <row r="127" s="63" customFormat="1" x14ac:dyDescent="0.4"/>
    <row r="128" s="63" customFormat="1" x14ac:dyDescent="0.4"/>
    <row r="129" s="63" customFormat="1" x14ac:dyDescent="0.4"/>
    <row r="130" s="63" customFormat="1" x14ac:dyDescent="0.4"/>
    <row r="131" s="63" customFormat="1" x14ac:dyDescent="0.4"/>
    <row r="132" s="63" customFormat="1" x14ac:dyDescent="0.4"/>
    <row r="133" s="63" customFormat="1" x14ac:dyDescent="0.4"/>
    <row r="134" s="63" customFormat="1" x14ac:dyDescent="0.4"/>
    <row r="135" s="63" customFormat="1" x14ac:dyDescent="0.4"/>
    <row r="136" s="63" customFormat="1" x14ac:dyDescent="0.4"/>
    <row r="137" s="63" customFormat="1" x14ac:dyDescent="0.4"/>
    <row r="138" s="63" customFormat="1" x14ac:dyDescent="0.4"/>
    <row r="139" s="63" customFormat="1" x14ac:dyDescent="0.4"/>
    <row r="140" s="63" customFormat="1" x14ac:dyDescent="0.4"/>
    <row r="141" s="63" customFormat="1" x14ac:dyDescent="0.4"/>
    <row r="142" s="63" customFormat="1" x14ac:dyDescent="0.4"/>
    <row r="143" s="63" customFormat="1" x14ac:dyDescent="0.4"/>
    <row r="144" s="63" customFormat="1" x14ac:dyDescent="0.4"/>
    <row r="145" s="63" customFormat="1" x14ac:dyDescent="0.4"/>
    <row r="146" s="63" customFormat="1" x14ac:dyDescent="0.4"/>
    <row r="147" s="63" customFormat="1" x14ac:dyDescent="0.4"/>
    <row r="148" s="63" customFormat="1" x14ac:dyDescent="0.4"/>
    <row r="149" s="63" customFormat="1" x14ac:dyDescent="0.4"/>
    <row r="150" s="63" customFormat="1" x14ac:dyDescent="0.4"/>
    <row r="151" s="63" customFormat="1" x14ac:dyDescent="0.4"/>
    <row r="152" s="63" customFormat="1" x14ac:dyDescent="0.4"/>
    <row r="153" s="63" customFormat="1" x14ac:dyDescent="0.4"/>
    <row r="154" s="63" customFormat="1" x14ac:dyDescent="0.4"/>
    <row r="155" s="63" customFormat="1" x14ac:dyDescent="0.4"/>
    <row r="156" s="63" customFormat="1" x14ac:dyDescent="0.4"/>
    <row r="157" s="63" customFormat="1" x14ac:dyDescent="0.4"/>
    <row r="158" s="63" customFormat="1" x14ac:dyDescent="0.4"/>
    <row r="159" s="63" customFormat="1" x14ac:dyDescent="0.4"/>
    <row r="160" s="63" customFormat="1" x14ac:dyDescent="0.4"/>
    <row r="161" s="63" customFormat="1" x14ac:dyDescent="0.4"/>
    <row r="162" s="63" customFormat="1" x14ac:dyDescent="0.4"/>
    <row r="163" s="63" customFormat="1" x14ac:dyDescent="0.4"/>
    <row r="164" s="63" customFormat="1" x14ac:dyDescent="0.4"/>
    <row r="165" s="63" customFormat="1" x14ac:dyDescent="0.4"/>
    <row r="166" s="63" customFormat="1" x14ac:dyDescent="0.4"/>
    <row r="167" s="63" customFormat="1" x14ac:dyDescent="0.4"/>
    <row r="168" s="63" customFormat="1" x14ac:dyDescent="0.4"/>
    <row r="169" s="63" customFormat="1" x14ac:dyDescent="0.4"/>
    <row r="170" s="63" customFormat="1" x14ac:dyDescent="0.4"/>
    <row r="171" s="63" customFormat="1" x14ac:dyDescent="0.4"/>
    <row r="172" s="63" customFormat="1" x14ac:dyDescent="0.4"/>
    <row r="173" s="63" customFormat="1" x14ac:dyDescent="0.4"/>
    <row r="174" s="63" customFormat="1" x14ac:dyDescent="0.4"/>
    <row r="175" s="63" customFormat="1" x14ac:dyDescent="0.4"/>
    <row r="176" s="63" customFormat="1" x14ac:dyDescent="0.4"/>
    <row r="177" s="63" customFormat="1" x14ac:dyDescent="0.4"/>
    <row r="178" s="63" customFormat="1" x14ac:dyDescent="0.4"/>
    <row r="179" s="63" customFormat="1" x14ac:dyDescent="0.4"/>
    <row r="180" s="63" customFormat="1" x14ac:dyDescent="0.4"/>
    <row r="181" s="63" customFormat="1" x14ac:dyDescent="0.4"/>
    <row r="182" s="63" customFormat="1" x14ac:dyDescent="0.4"/>
    <row r="183" s="63" customFormat="1" x14ac:dyDescent="0.4"/>
    <row r="184" s="63" customFormat="1" x14ac:dyDescent="0.4"/>
    <row r="185" s="63" customFormat="1" x14ac:dyDescent="0.4"/>
    <row r="186" s="63" customFormat="1" x14ac:dyDescent="0.4"/>
    <row r="187" s="63" customFormat="1" x14ac:dyDescent="0.4"/>
    <row r="188" s="63" customFormat="1" x14ac:dyDescent="0.4"/>
    <row r="189" s="63" customFormat="1" x14ac:dyDescent="0.4"/>
    <row r="190" s="63" customFormat="1" x14ac:dyDescent="0.4"/>
    <row r="191" s="63" customFormat="1" x14ac:dyDescent="0.4"/>
    <row r="192" s="63" customFormat="1" x14ac:dyDescent="0.4"/>
    <row r="193" s="63" customFormat="1" x14ac:dyDescent="0.4"/>
    <row r="194" s="63" customFormat="1" x14ac:dyDescent="0.4"/>
    <row r="195" s="63" customFormat="1" x14ac:dyDescent="0.4"/>
    <row r="196" s="63" customFormat="1" x14ac:dyDescent="0.4"/>
    <row r="197" s="63" customFormat="1" x14ac:dyDescent="0.4"/>
    <row r="198" s="63" customFormat="1" x14ac:dyDescent="0.4"/>
    <row r="199" s="63" customFormat="1" x14ac:dyDescent="0.4"/>
    <row r="200" s="63" customFormat="1" x14ac:dyDescent="0.4"/>
    <row r="201" s="63" customFormat="1" x14ac:dyDescent="0.4"/>
    <row r="202" s="63" customFormat="1" x14ac:dyDescent="0.4"/>
    <row r="203" s="63" customFormat="1" x14ac:dyDescent="0.4"/>
    <row r="204" s="63" customFormat="1" x14ac:dyDescent="0.4"/>
    <row r="205" s="63" customFormat="1" x14ac:dyDescent="0.4"/>
    <row r="206" s="63" customFormat="1" x14ac:dyDescent="0.4"/>
    <row r="207" s="63" customFormat="1" x14ac:dyDescent="0.4"/>
    <row r="208" s="63" customFormat="1" x14ac:dyDescent="0.4"/>
    <row r="209" s="63" customFormat="1" x14ac:dyDescent="0.4"/>
    <row r="210" s="63" customFormat="1" x14ac:dyDescent="0.4"/>
    <row r="211" s="63" customFormat="1" x14ac:dyDescent="0.4"/>
    <row r="212" s="63" customFormat="1" x14ac:dyDescent="0.4"/>
    <row r="213" s="63" customFormat="1" x14ac:dyDescent="0.4"/>
    <row r="214" s="63" customFormat="1" x14ac:dyDescent="0.4"/>
    <row r="215" s="63" customFormat="1" x14ac:dyDescent="0.4"/>
    <row r="216" s="63" customFormat="1" x14ac:dyDescent="0.4"/>
    <row r="217" s="63" customFormat="1" x14ac:dyDescent="0.4"/>
    <row r="218" s="63" customFormat="1" x14ac:dyDescent="0.4"/>
    <row r="219" s="63" customFormat="1" x14ac:dyDescent="0.4"/>
    <row r="220" s="63" customFormat="1" x14ac:dyDescent="0.4"/>
    <row r="221" s="63" customFormat="1" x14ac:dyDescent="0.4"/>
    <row r="222" s="63" customFormat="1" x14ac:dyDescent="0.4"/>
    <row r="223" s="63" customFormat="1" x14ac:dyDescent="0.4"/>
    <row r="224" s="63" customFormat="1" x14ac:dyDescent="0.4"/>
    <row r="225" s="63" customFormat="1" x14ac:dyDescent="0.4"/>
    <row r="226" s="63" customFormat="1" x14ac:dyDescent="0.4"/>
    <row r="227" s="63" customFormat="1" x14ac:dyDescent="0.4"/>
    <row r="228" s="63" customFormat="1" x14ac:dyDescent="0.4"/>
    <row r="229" s="63" customFormat="1" x14ac:dyDescent="0.4"/>
    <row r="230" s="63" customFormat="1" x14ac:dyDescent="0.4"/>
    <row r="231" s="63" customFormat="1" x14ac:dyDescent="0.4"/>
    <row r="232" s="63" customFormat="1" x14ac:dyDescent="0.4"/>
    <row r="233" s="63" customFormat="1" x14ac:dyDescent="0.4"/>
    <row r="234" s="63" customFormat="1" x14ac:dyDescent="0.4"/>
    <row r="235" s="63" customFormat="1" x14ac:dyDescent="0.4"/>
    <row r="236" s="63" customFormat="1" x14ac:dyDescent="0.4"/>
    <row r="237" s="63" customFormat="1" x14ac:dyDescent="0.4"/>
    <row r="238" s="63" customFormat="1" x14ac:dyDescent="0.4"/>
    <row r="239" s="63" customFormat="1" x14ac:dyDescent="0.4"/>
    <row r="240" s="63" customFormat="1" x14ac:dyDescent="0.4"/>
    <row r="241" s="63" customFormat="1" x14ac:dyDescent="0.4"/>
    <row r="242" s="63" customFormat="1" x14ac:dyDescent="0.4"/>
    <row r="243" s="63" customFormat="1" x14ac:dyDescent="0.4"/>
    <row r="244" s="63" customFormat="1" x14ac:dyDescent="0.4"/>
    <row r="245" s="63" customFormat="1" x14ac:dyDescent="0.4"/>
    <row r="246" s="63" customFormat="1" x14ac:dyDescent="0.4"/>
    <row r="247" s="63" customFormat="1" x14ac:dyDescent="0.4"/>
    <row r="248" s="63" customFormat="1" x14ac:dyDescent="0.4"/>
    <row r="249" s="63" customFormat="1" x14ac:dyDescent="0.4"/>
    <row r="250" s="63" customFormat="1" x14ac:dyDescent="0.4"/>
    <row r="251" s="63" customFormat="1" x14ac:dyDescent="0.4"/>
    <row r="252" s="63" customFormat="1" x14ac:dyDescent="0.4"/>
    <row r="253" s="63" customFormat="1" x14ac:dyDescent="0.4"/>
    <row r="254" s="63" customFormat="1" x14ac:dyDescent="0.4"/>
    <row r="255" s="63" customFormat="1" x14ac:dyDescent="0.4"/>
    <row r="256" s="63" customFormat="1" x14ac:dyDescent="0.4"/>
    <row r="257" s="63" customFormat="1" x14ac:dyDescent="0.4"/>
    <row r="258" s="63" customFormat="1" x14ac:dyDescent="0.4"/>
    <row r="259" s="63" customFormat="1" x14ac:dyDescent="0.4"/>
    <row r="260" s="63" customFormat="1" x14ac:dyDescent="0.4"/>
    <row r="261" s="63" customFormat="1" x14ac:dyDescent="0.4"/>
    <row r="262" s="63" customFormat="1" x14ac:dyDescent="0.4"/>
    <row r="263" s="63" customFormat="1" x14ac:dyDescent="0.4"/>
    <row r="264" s="63" customFormat="1" x14ac:dyDescent="0.4"/>
    <row r="265" s="63" customFormat="1" x14ac:dyDescent="0.4"/>
    <row r="266" s="63" customFormat="1" x14ac:dyDescent="0.4"/>
    <row r="267" s="63" customFormat="1" x14ac:dyDescent="0.4"/>
    <row r="268" s="63" customFormat="1" x14ac:dyDescent="0.4"/>
    <row r="269" s="63" customFormat="1" x14ac:dyDescent="0.4"/>
    <row r="270" s="63" customFormat="1" x14ac:dyDescent="0.4"/>
    <row r="271" s="63" customFormat="1" x14ac:dyDescent="0.4"/>
    <row r="272" s="63" customFormat="1" x14ac:dyDescent="0.4"/>
    <row r="273" s="63" customFormat="1" x14ac:dyDescent="0.4"/>
    <row r="274" s="63" customFormat="1" x14ac:dyDescent="0.4"/>
    <row r="275" s="63" customFormat="1" x14ac:dyDescent="0.4"/>
    <row r="276" s="63" customFormat="1" x14ac:dyDescent="0.4"/>
    <row r="277" s="63" customFormat="1" x14ac:dyDescent="0.4"/>
    <row r="278" s="63" customFormat="1" x14ac:dyDescent="0.4"/>
    <row r="279" s="63" customFormat="1" x14ac:dyDescent="0.4"/>
    <row r="280" s="63" customFormat="1" x14ac:dyDescent="0.4"/>
    <row r="281" s="63" customFormat="1" x14ac:dyDescent="0.4"/>
    <row r="282" s="63" customFormat="1" x14ac:dyDescent="0.4"/>
    <row r="283" s="63" customFormat="1" x14ac:dyDescent="0.4"/>
    <row r="284" s="63" customFormat="1" x14ac:dyDescent="0.4"/>
    <row r="285" s="63" customFormat="1" x14ac:dyDescent="0.4"/>
    <row r="286" s="63" customFormat="1" x14ac:dyDescent="0.4"/>
    <row r="287" s="63" customFormat="1" x14ac:dyDescent="0.4"/>
    <row r="288" s="63" customFormat="1" x14ac:dyDescent="0.4"/>
    <row r="289" s="63" customFormat="1" x14ac:dyDescent="0.4"/>
    <row r="290" s="63" customFormat="1" x14ac:dyDescent="0.4"/>
    <row r="291" s="63" customFormat="1" x14ac:dyDescent="0.4"/>
    <row r="292" s="63" customFormat="1" x14ac:dyDescent="0.4"/>
    <row r="293" s="63" customFormat="1" x14ac:dyDescent="0.4"/>
    <row r="294" s="63" customFormat="1" x14ac:dyDescent="0.4"/>
    <row r="295" s="63" customFormat="1" x14ac:dyDescent="0.4"/>
    <row r="296" s="63" customFormat="1" x14ac:dyDescent="0.4"/>
    <row r="297" s="63" customFormat="1" x14ac:dyDescent="0.4"/>
    <row r="298" s="63" customFormat="1" x14ac:dyDescent="0.4"/>
    <row r="299" s="63" customFormat="1" x14ac:dyDescent="0.4"/>
    <row r="300" s="63" customFormat="1" x14ac:dyDescent="0.4"/>
    <row r="301" s="63" customFormat="1" x14ac:dyDescent="0.4"/>
    <row r="302" s="63" customFormat="1" x14ac:dyDescent="0.4"/>
    <row r="303" s="63" customFormat="1" x14ac:dyDescent="0.4"/>
    <row r="304" s="63" customFormat="1" x14ac:dyDescent="0.4"/>
    <row r="305" s="63" customFormat="1" x14ac:dyDescent="0.4"/>
    <row r="306" s="63" customFormat="1" x14ac:dyDescent="0.4"/>
    <row r="307" s="63" customFormat="1" x14ac:dyDescent="0.4"/>
    <row r="308" s="63" customFormat="1" x14ac:dyDescent="0.4"/>
    <row r="309" s="63" customFormat="1" x14ac:dyDescent="0.4"/>
    <row r="310" s="63" customFormat="1" x14ac:dyDescent="0.4"/>
    <row r="311" s="63" customFormat="1" x14ac:dyDescent="0.4"/>
    <row r="312" s="63" customFormat="1" x14ac:dyDescent="0.4"/>
    <row r="313" s="63" customFormat="1" x14ac:dyDescent="0.4"/>
    <row r="314" s="63" customFormat="1" x14ac:dyDescent="0.4"/>
    <row r="315" s="63" customFormat="1" x14ac:dyDescent="0.4"/>
    <row r="316" s="63" customFormat="1" x14ac:dyDescent="0.4"/>
    <row r="317" s="63" customFormat="1" x14ac:dyDescent="0.4"/>
    <row r="318" s="63" customFormat="1" x14ac:dyDescent="0.4"/>
    <row r="319" s="63" customFormat="1" x14ac:dyDescent="0.4"/>
    <row r="320" s="63" customFormat="1" x14ac:dyDescent="0.4"/>
    <row r="321" s="63" customFormat="1" x14ac:dyDescent="0.4"/>
    <row r="322" s="63" customFormat="1" x14ac:dyDescent="0.4"/>
    <row r="323" s="63" customFormat="1" x14ac:dyDescent="0.4"/>
    <row r="324" s="63" customFormat="1" x14ac:dyDescent="0.4"/>
    <row r="325" s="63" customFormat="1" x14ac:dyDescent="0.4"/>
    <row r="326" s="63" customFormat="1" x14ac:dyDescent="0.4"/>
    <row r="327" s="63" customFormat="1" x14ac:dyDescent="0.4"/>
    <row r="328" s="63" customFormat="1" x14ac:dyDescent="0.4"/>
    <row r="329" s="63" customFormat="1" x14ac:dyDescent="0.4"/>
    <row r="330" s="63" customFormat="1" x14ac:dyDescent="0.4"/>
    <row r="331" s="63" customFormat="1" x14ac:dyDescent="0.4"/>
    <row r="332" s="63" customFormat="1" x14ac:dyDescent="0.4"/>
    <row r="333" s="63" customFormat="1" x14ac:dyDescent="0.4"/>
    <row r="334" s="63" customFormat="1" x14ac:dyDescent="0.4"/>
    <row r="335" s="63" customFormat="1" x14ac:dyDescent="0.4"/>
    <row r="336" s="63" customFormat="1" x14ac:dyDescent="0.4"/>
    <row r="337" s="63" customFormat="1" x14ac:dyDescent="0.4"/>
    <row r="338" s="63" customFormat="1" x14ac:dyDescent="0.4"/>
    <row r="339" s="63" customFormat="1" x14ac:dyDescent="0.4"/>
    <row r="340" s="63" customFormat="1" x14ac:dyDescent="0.4"/>
    <row r="341" s="63" customFormat="1" x14ac:dyDescent="0.4"/>
    <row r="342" s="63" customFormat="1" x14ac:dyDescent="0.4"/>
    <row r="343" s="63" customFormat="1" x14ac:dyDescent="0.4"/>
    <row r="344" s="63" customFormat="1" x14ac:dyDescent="0.4"/>
    <row r="345" s="63" customFormat="1" x14ac:dyDescent="0.4"/>
    <row r="346" s="63" customFormat="1" x14ac:dyDescent="0.4"/>
    <row r="347" s="63" customFormat="1" x14ac:dyDescent="0.4"/>
    <row r="348" s="63" customFormat="1" x14ac:dyDescent="0.4"/>
    <row r="349" s="63" customFormat="1" x14ac:dyDescent="0.4"/>
    <row r="350" s="63" customFormat="1" x14ac:dyDescent="0.4"/>
    <row r="351" s="63" customFormat="1" x14ac:dyDescent="0.4"/>
    <row r="352" s="63" customFormat="1" x14ac:dyDescent="0.4"/>
    <row r="353" s="63" customFormat="1" x14ac:dyDescent="0.4"/>
    <row r="354" s="63" customFormat="1" x14ac:dyDescent="0.4"/>
    <row r="355" s="63" customFormat="1" x14ac:dyDescent="0.4"/>
    <row r="356" s="63" customFormat="1" x14ac:dyDescent="0.4"/>
    <row r="357" s="63" customFormat="1" x14ac:dyDescent="0.4"/>
    <row r="358" s="63" customFormat="1" x14ac:dyDescent="0.4"/>
    <row r="359" s="63" customFormat="1" x14ac:dyDescent="0.4"/>
    <row r="360" s="63" customFormat="1" x14ac:dyDescent="0.4"/>
    <row r="361" s="63" customFormat="1" x14ac:dyDescent="0.4"/>
    <row r="362" s="63" customFormat="1" x14ac:dyDescent="0.4"/>
    <row r="363" s="63" customFormat="1" x14ac:dyDescent="0.4"/>
    <row r="364" s="63" customFormat="1" x14ac:dyDescent="0.4"/>
    <row r="365" s="63" customFormat="1" x14ac:dyDescent="0.4"/>
    <row r="366" s="63" customFormat="1" x14ac:dyDescent="0.4"/>
    <row r="367" s="63" customFormat="1" x14ac:dyDescent="0.4"/>
    <row r="368" s="63" customFormat="1" x14ac:dyDescent="0.4"/>
    <row r="369" s="63" customFormat="1" x14ac:dyDescent="0.4"/>
    <row r="370" s="63" customFormat="1" x14ac:dyDescent="0.4"/>
    <row r="371" s="63" customFormat="1" x14ac:dyDescent="0.4"/>
    <row r="372" s="63" customFormat="1" x14ac:dyDescent="0.4"/>
    <row r="373" s="63" customFormat="1" x14ac:dyDescent="0.4"/>
    <row r="374" s="63" customFormat="1" x14ac:dyDescent="0.4"/>
    <row r="375" s="63" customFormat="1" x14ac:dyDescent="0.4"/>
    <row r="376" s="63" customFormat="1" x14ac:dyDescent="0.4"/>
    <row r="377" s="63" customFormat="1" x14ac:dyDescent="0.4"/>
    <row r="378" s="63" customFormat="1" x14ac:dyDescent="0.4"/>
    <row r="379" s="63" customFormat="1" x14ac:dyDescent="0.4"/>
    <row r="380" s="63" customFormat="1" x14ac:dyDescent="0.4"/>
    <row r="381" s="63" customFormat="1" x14ac:dyDescent="0.4"/>
    <row r="382" s="63" customFormat="1" x14ac:dyDescent="0.4"/>
    <row r="383" s="63" customFormat="1" x14ac:dyDescent="0.4"/>
    <row r="384" s="63" customFormat="1" x14ac:dyDescent="0.4"/>
    <row r="385" s="63" customFormat="1" x14ac:dyDescent="0.4"/>
    <row r="386" s="63" customFormat="1" x14ac:dyDescent="0.4"/>
    <row r="387" s="63" customFormat="1" x14ac:dyDescent="0.4"/>
    <row r="388" s="63" customFormat="1" x14ac:dyDescent="0.4"/>
    <row r="389" s="63" customFormat="1" x14ac:dyDescent="0.4"/>
    <row r="390" s="63" customFormat="1" x14ac:dyDescent="0.4"/>
    <row r="391" s="63" customFormat="1" x14ac:dyDescent="0.4"/>
    <row r="392" s="63" customFormat="1" x14ac:dyDescent="0.4"/>
    <row r="393" s="63" customFormat="1" x14ac:dyDescent="0.4"/>
    <row r="394" s="63" customFormat="1" x14ac:dyDescent="0.4"/>
    <row r="395" s="63" customFormat="1" x14ac:dyDescent="0.4"/>
    <row r="396" s="63" customFormat="1" x14ac:dyDescent="0.4"/>
    <row r="397" s="63" customFormat="1" x14ac:dyDescent="0.4"/>
    <row r="398" s="63" customFormat="1" x14ac:dyDescent="0.4"/>
    <row r="399" s="63" customFormat="1" x14ac:dyDescent="0.4"/>
    <row r="400" s="63" customFormat="1" x14ac:dyDescent="0.4"/>
    <row r="401" s="63" customFormat="1" x14ac:dyDescent="0.4"/>
    <row r="402" s="63" customFormat="1" x14ac:dyDescent="0.4"/>
    <row r="403" s="63" customFormat="1" x14ac:dyDescent="0.4"/>
    <row r="404" s="63" customFormat="1" x14ac:dyDescent="0.4"/>
    <row r="405" s="63" customFormat="1" x14ac:dyDescent="0.4"/>
    <row r="406" s="63" customFormat="1" x14ac:dyDescent="0.4"/>
    <row r="407" s="63" customFormat="1" x14ac:dyDescent="0.4"/>
    <row r="408" s="63" customFormat="1" x14ac:dyDescent="0.4"/>
    <row r="409" s="63" customFormat="1" x14ac:dyDescent="0.4"/>
    <row r="410" s="63" customFormat="1" x14ac:dyDescent="0.4"/>
    <row r="411" s="63" customFormat="1" x14ac:dyDescent="0.4"/>
    <row r="412" s="63" customFormat="1" x14ac:dyDescent="0.4"/>
    <row r="413" s="63" customFormat="1" x14ac:dyDescent="0.4"/>
    <row r="414" s="63" customFormat="1" x14ac:dyDescent="0.4"/>
    <row r="415" s="63" customFormat="1" x14ac:dyDescent="0.4"/>
    <row r="416" s="63" customFormat="1" x14ac:dyDescent="0.4"/>
    <row r="417" s="63" customFormat="1" x14ac:dyDescent="0.4"/>
    <row r="418" s="63" customFormat="1" x14ac:dyDescent="0.4"/>
  </sheetData>
  <sheetProtection algorithmName="SHA-512" hashValue="904rvZ3PqoBdmUJ2p58pZb9AYvuU1uWoxEx4vTPhFDRUsNI4jc6TfeWDNqjzZe1VRj9FJv1pgi4utX3fjNwaNw==" saltValue="6df+J9NiedYS3lfNDvRywA==" spinCount="100000" sheet="1" formatCells="0" formatColumns="0" formatRows="0" insertColumns="0" insertRows="0" insertHyperlinks="0" deleteColumns="0" deleteRows="0" sort="0" autoFilter="0" pivotTables="0"/>
  <printOptions horizontalCentered="1"/>
  <pageMargins left="0.23622047244094491" right="0.23622047244094491" top="0.6692913385826772" bottom="0.35433070866141736" header="0.31496062992125984" footer="7.874015748031496E-2"/>
  <pageSetup paperSize="9" scale="93" orientation="landscape" r:id="rId1"/>
  <headerFooter scaleWithDoc="0">
    <oddFooter>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88EC-D829-49C5-BD2C-2B15033B53D8}">
  <sheetPr>
    <pageSetUpPr fitToPage="1"/>
  </sheetPr>
  <dimension ref="A1:AR37"/>
  <sheetViews>
    <sheetView zoomScaleNormal="100" workbookViewId="0"/>
  </sheetViews>
  <sheetFormatPr defaultColWidth="8.53515625" defaultRowHeight="14.6" x14ac:dyDescent="0.4"/>
  <cols>
    <col min="1" max="1" width="0.84375" style="125" customWidth="1"/>
    <col min="2" max="3" width="10.53515625" customWidth="1"/>
    <col min="4" max="15" width="11.53515625" style="27" customWidth="1"/>
    <col min="16" max="16" width="0.84375" customWidth="1"/>
    <col min="19" max="19" width="8.3046875" customWidth="1"/>
    <col min="20" max="20" width="19.3046875" hidden="1" customWidth="1"/>
    <col min="21" max="21" width="8.53515625" style="3" customWidth="1"/>
    <col min="22" max="44" width="8.53515625" style="3"/>
  </cols>
  <sheetData>
    <row r="1" spans="1:44" s="91" customFormat="1" ht="31.95" customHeight="1" x14ac:dyDescent="0.4">
      <c r="A1" s="92"/>
      <c r="B1" s="296" t="s">
        <v>204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92"/>
      <c r="P1" s="92"/>
      <c r="Q1" s="90"/>
      <c r="R1" s="90"/>
      <c r="S1" s="90"/>
      <c r="T1" s="180" t="s">
        <v>59</v>
      </c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</row>
    <row r="2" spans="1:44" ht="15" customHeight="1" x14ac:dyDescent="0.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5"/>
      <c r="P2" s="25"/>
      <c r="Q2" s="3"/>
      <c r="R2" s="3"/>
      <c r="S2" s="3"/>
      <c r="T2" s="181">
        <v>3.5000000000000003E-2</v>
      </c>
    </row>
    <row r="3" spans="1:44" x14ac:dyDescent="0.4">
      <c r="B3" s="47" t="s">
        <v>46</v>
      </c>
      <c r="C3" s="10"/>
      <c r="D3" s="26"/>
      <c r="E3" s="26"/>
      <c r="F3" s="26"/>
      <c r="G3" s="26"/>
      <c r="H3" s="26"/>
      <c r="I3" s="26"/>
      <c r="J3" s="26"/>
      <c r="K3" s="26"/>
      <c r="L3" s="26"/>
      <c r="M3" s="25"/>
      <c r="N3" s="25"/>
      <c r="O3" s="25"/>
      <c r="P3" s="3"/>
      <c r="Q3" s="3"/>
      <c r="R3" s="3"/>
      <c r="S3" s="3"/>
    </row>
    <row r="4" spans="1:44" x14ac:dyDescent="0.4">
      <c r="B4" s="297" t="s">
        <v>61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3"/>
      <c r="Q4" s="3"/>
      <c r="R4" s="3"/>
      <c r="S4" s="3"/>
    </row>
    <row r="5" spans="1:44" ht="15" customHeight="1" thickBot="1" x14ac:dyDescent="0.45">
      <c r="A5" s="182"/>
      <c r="B5" s="148"/>
      <c r="C5" s="148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"/>
      <c r="Q5" s="3"/>
      <c r="R5" s="3"/>
      <c r="S5" s="3"/>
    </row>
    <row r="6" spans="1:44" ht="14.7" customHeight="1" x14ac:dyDescent="0.4">
      <c r="A6" s="183"/>
      <c r="B6" s="298" t="s">
        <v>33</v>
      </c>
      <c r="C6" s="299"/>
      <c r="D6" s="147" t="s">
        <v>21</v>
      </c>
      <c r="E6" s="128" t="s">
        <v>22</v>
      </c>
      <c r="F6" s="128" t="s">
        <v>23</v>
      </c>
      <c r="G6" s="128" t="s">
        <v>24</v>
      </c>
      <c r="H6" s="128" t="s">
        <v>25</v>
      </c>
      <c r="I6" s="128" t="s">
        <v>26</v>
      </c>
      <c r="J6" s="128" t="s">
        <v>27</v>
      </c>
      <c r="K6" s="128" t="s">
        <v>28</v>
      </c>
      <c r="L6" s="128" t="s">
        <v>29</v>
      </c>
      <c r="M6" s="128" t="s">
        <v>30</v>
      </c>
      <c r="N6" s="129" t="s">
        <v>31</v>
      </c>
      <c r="O6" s="130" t="s">
        <v>32</v>
      </c>
      <c r="P6" s="3"/>
      <c r="Q6" s="3"/>
      <c r="R6" s="3"/>
      <c r="S6" s="3"/>
      <c r="V6" s="3" t="s">
        <v>56</v>
      </c>
    </row>
    <row r="7" spans="1:44" ht="14.7" customHeight="1" x14ac:dyDescent="0.4">
      <c r="A7" s="183"/>
      <c r="B7" s="300" t="s">
        <v>34</v>
      </c>
      <c r="C7" s="301"/>
      <c r="D7" s="143"/>
      <c r="E7" s="70"/>
      <c r="F7" s="70"/>
      <c r="G7" s="70"/>
      <c r="H7" s="70"/>
      <c r="I7" s="70"/>
      <c r="J7" s="70"/>
      <c r="K7" s="70"/>
      <c r="L7" s="70"/>
      <c r="M7" s="70"/>
      <c r="N7" s="71"/>
      <c r="O7" s="131"/>
      <c r="P7" s="3"/>
      <c r="Q7" s="3"/>
      <c r="R7" s="3"/>
      <c r="S7" s="3"/>
    </row>
    <row r="8" spans="1:44" ht="14.7" customHeight="1" x14ac:dyDescent="0.4">
      <c r="A8" s="183"/>
      <c r="B8" s="302"/>
      <c r="C8" s="303"/>
      <c r="D8" s="72">
        <v>1</v>
      </c>
      <c r="E8" s="73">
        <v>2</v>
      </c>
      <c r="F8" s="73">
        <v>3</v>
      </c>
      <c r="G8" s="73">
        <v>4</v>
      </c>
      <c r="H8" s="73">
        <v>5</v>
      </c>
      <c r="I8" s="73">
        <v>6</v>
      </c>
      <c r="J8" s="73">
        <v>7</v>
      </c>
      <c r="K8" s="73">
        <v>8</v>
      </c>
      <c r="L8" s="73">
        <v>9</v>
      </c>
      <c r="M8" s="73">
        <v>10</v>
      </c>
      <c r="N8" s="74">
        <v>11</v>
      </c>
      <c r="O8" s="132">
        <v>12</v>
      </c>
      <c r="P8" s="3"/>
      <c r="Q8" s="3"/>
      <c r="R8" s="3"/>
      <c r="S8" s="3"/>
    </row>
    <row r="9" spans="1:44" ht="14.7" customHeight="1" x14ac:dyDescent="0.4">
      <c r="A9" s="183"/>
      <c r="B9" s="304" t="s">
        <v>35</v>
      </c>
      <c r="C9" s="146">
        <v>0</v>
      </c>
      <c r="D9" s="75"/>
      <c r="E9" s="115"/>
      <c r="F9" s="149">
        <f>'Salaristabel 2025'!F8*(1+$T$2)</f>
        <v>2530.5749999999998</v>
      </c>
      <c r="G9" s="149">
        <f>'Salaristabel 2025'!G8*(1+$T$2)</f>
        <v>2739.645</v>
      </c>
      <c r="H9" s="150">
        <f>'Salaristabel 2025'!H8*(1+$T$2)</f>
        <v>2896.9649999999997</v>
      </c>
      <c r="I9" s="151">
        <f>'Salaristabel 2025'!I8*(1+$T$2)</f>
        <v>3077.0549999999998</v>
      </c>
      <c r="J9" s="151">
        <f>'Salaristabel 2025'!J8*(1+$T$2)</f>
        <v>3272.6699999999996</v>
      </c>
      <c r="K9" s="151">
        <f>'Salaristabel 2025'!K8*(1+$T$2)</f>
        <v>3670.1099999999997</v>
      </c>
      <c r="L9" s="151">
        <f>'Salaristabel 2025'!L8*(1+$T$2)</f>
        <v>4035.4649999999997</v>
      </c>
      <c r="M9" s="151">
        <f>'Salaristabel 2025'!M8*(1+$T$2)</f>
        <v>4780.665</v>
      </c>
      <c r="N9" s="151">
        <f>'Salaristabel 2025'!N8*(1+$T$2)</f>
        <v>5083.9199999999992</v>
      </c>
      <c r="O9" s="152">
        <f>'Salaristabel 2025'!O8*(1+$T$2)</f>
        <v>6164.4599999999991</v>
      </c>
      <c r="P9" s="3"/>
      <c r="Q9" s="3"/>
      <c r="R9" s="3"/>
      <c r="S9" s="3"/>
    </row>
    <row r="10" spans="1:44" x14ac:dyDescent="0.4">
      <c r="A10" s="183"/>
      <c r="B10" s="305"/>
      <c r="C10" s="69">
        <v>1</v>
      </c>
      <c r="D10" s="62"/>
      <c r="E10" s="116"/>
      <c r="F10" s="153">
        <f>'Salaristabel 2025'!F9*(1+$T$2)</f>
        <v>2605.0949999999998</v>
      </c>
      <c r="G10" s="153">
        <f>'Salaristabel 2025'!G9*(1+$T$2)</f>
        <v>2819.3399999999997</v>
      </c>
      <c r="H10" s="154">
        <f>'Salaristabel 2025'!H9*(1+$T$2)</f>
        <v>2985.9749999999999</v>
      </c>
      <c r="I10" s="155">
        <f>'Salaristabel 2025'!I9*(1+$T$2)</f>
        <v>3190.9049999999997</v>
      </c>
      <c r="J10" s="156">
        <f>'Salaristabel 2025'!J9*(1+$T$2)</f>
        <v>3393.7649999999999</v>
      </c>
      <c r="K10" s="156">
        <f>'Salaristabel 2025'!K9*(1+$T$2)</f>
        <v>3795.3449999999998</v>
      </c>
      <c r="L10" s="156">
        <f>'Salaristabel 2025'!L9*(1+$T$2)</f>
        <v>4178.2950000000001</v>
      </c>
      <c r="M10" s="156">
        <f>'Salaristabel 2025'!M9*(1+$T$2)</f>
        <v>4927.6349999999993</v>
      </c>
      <c r="N10" s="156">
        <f>'Salaristabel 2025'!N9*(1+$T$2)</f>
        <v>5256.7649999999994</v>
      </c>
      <c r="O10" s="157">
        <f>'Salaristabel 2025'!O9*(1+$T$2)</f>
        <v>6376.6349999999993</v>
      </c>
      <c r="P10" s="3"/>
      <c r="Q10" s="3"/>
      <c r="R10" s="3"/>
      <c r="S10" s="3"/>
    </row>
    <row r="11" spans="1:44" x14ac:dyDescent="0.4">
      <c r="A11" s="183"/>
      <c r="B11" s="305"/>
      <c r="C11" s="69">
        <v>2</v>
      </c>
      <c r="D11" s="75"/>
      <c r="E11" s="115"/>
      <c r="F11" s="149">
        <f>'Salaristabel 2025'!F10*(1+$T$2)</f>
        <v>2678.58</v>
      </c>
      <c r="G11" s="149">
        <f>'Salaristabel 2025'!G10*(1+$T$2)</f>
        <v>2898</v>
      </c>
      <c r="H11" s="150">
        <f>'Salaristabel 2025'!H10*(1+$T$2)</f>
        <v>3074.9849999999997</v>
      </c>
      <c r="I11" s="151">
        <f>'Salaristabel 2025'!I10*(1+$T$2)</f>
        <v>3303.72</v>
      </c>
      <c r="J11" s="151">
        <f>'Salaristabel 2025'!J10*(1+$T$2)</f>
        <v>3513.8249999999998</v>
      </c>
      <c r="K11" s="151">
        <f>'Salaristabel 2025'!K10*(1+$T$2)</f>
        <v>3921.6149999999998</v>
      </c>
      <c r="L11" s="151">
        <f>'Salaristabel 2025'!L10*(1+$T$2)</f>
        <v>4320.0899999999992</v>
      </c>
      <c r="M11" s="158">
        <f>'Salaristabel 2025'!M10*(1+$T$2)</f>
        <v>5075.6399999999994</v>
      </c>
      <c r="N11" s="151">
        <f>'Salaristabel 2025'!N10*(1+$T$2)</f>
        <v>5429.61</v>
      </c>
      <c r="O11" s="152">
        <f>'Salaristabel 2025'!O10*(1+$T$2)</f>
        <v>6587.7749999999996</v>
      </c>
      <c r="P11" s="3"/>
      <c r="Q11" s="3"/>
      <c r="R11" s="3"/>
      <c r="S11" s="3"/>
    </row>
    <row r="12" spans="1:44" x14ac:dyDescent="0.4">
      <c r="A12" s="183"/>
      <c r="B12" s="305"/>
      <c r="C12" s="69">
        <v>3</v>
      </c>
      <c r="D12" s="62"/>
      <c r="E12" s="159">
        <f>'Salaristabel 2025'!E11*(1+$T$2)</f>
        <v>2558.52</v>
      </c>
      <c r="F12" s="153">
        <f>'Salaristabel 2025'!F11*(1+$T$2)</f>
        <v>2753.1</v>
      </c>
      <c r="G12" s="153">
        <f>'Salaristabel 2025'!G11*(1+$T$2)</f>
        <v>2976.66</v>
      </c>
      <c r="H12" s="154">
        <f>'Salaristabel 2025'!H11*(1+$T$2)</f>
        <v>3163.9949999999999</v>
      </c>
      <c r="I12" s="156">
        <f>'Salaristabel 2025'!I11*(1+$T$2)</f>
        <v>3417.5699999999997</v>
      </c>
      <c r="J12" s="156">
        <f>'Salaristabel 2025'!J11*(1+$T$2)</f>
        <v>3634.9199999999996</v>
      </c>
      <c r="K12" s="156">
        <f>'Salaristabel 2025'!K11*(1+$T$2)</f>
        <v>4047.8849999999998</v>
      </c>
      <c r="L12" s="155">
        <f>'Salaristabel 2025'!L11*(1+$T$2)</f>
        <v>4462.92</v>
      </c>
      <c r="M12" s="155">
        <f>'Salaristabel 2025'!M11*(1+$T$2)</f>
        <v>5223.6449999999995</v>
      </c>
      <c r="N12" s="156">
        <f>'Salaristabel 2025'!N11*(1+$T$2)</f>
        <v>5603.49</v>
      </c>
      <c r="O12" s="157">
        <f>'Salaristabel 2025'!O11*(1+$T$2)</f>
        <v>6798.9149999999991</v>
      </c>
      <c r="P12" s="3"/>
      <c r="Q12" s="3"/>
      <c r="R12" s="3" t="s">
        <v>56</v>
      </c>
      <c r="S12" s="3"/>
    </row>
    <row r="13" spans="1:44" x14ac:dyDescent="0.4">
      <c r="A13" s="183"/>
      <c r="B13" s="305"/>
      <c r="C13" s="69">
        <v>4</v>
      </c>
      <c r="D13" s="75"/>
      <c r="E13" s="160">
        <f>'Salaristabel 2025'!E12*(1+$T$2)</f>
        <v>2626.83</v>
      </c>
      <c r="F13" s="149">
        <f>'Salaristabel 2025'!F12*(1+$T$2)</f>
        <v>2826.5849999999996</v>
      </c>
      <c r="G13" s="149">
        <f>'Salaristabel 2025'!G12*(1+$T$2)</f>
        <v>3055.3199999999997</v>
      </c>
      <c r="H13" s="161">
        <f>'Salaristabel 2025'!H12*(1+$T$2)</f>
        <v>3253.0049999999997</v>
      </c>
      <c r="I13" s="151">
        <f>'Salaristabel 2025'!I12*(1+$T$2)</f>
        <v>3530.3849999999998</v>
      </c>
      <c r="J13" s="151">
        <f>'Salaristabel 2025'!J12*(1+$T$2)</f>
        <v>3756.0149999999999</v>
      </c>
      <c r="K13" s="151">
        <f>'Salaristabel 2025'!K12*(1+$T$2)</f>
        <v>4174.1549999999997</v>
      </c>
      <c r="L13" s="151">
        <f>'Salaristabel 2025'!L12*(1+$T$2)</f>
        <v>4605.75</v>
      </c>
      <c r="M13" s="151">
        <f>'Salaristabel 2025'!M12*(1+$T$2)</f>
        <v>5371.65</v>
      </c>
      <c r="N13" s="151">
        <f>'Salaristabel 2025'!N12*(1+$T$2)</f>
        <v>5776.3349999999991</v>
      </c>
      <c r="O13" s="152">
        <f>'Salaristabel 2025'!O12*(1+$T$2)</f>
        <v>7010.0549999999994</v>
      </c>
      <c r="P13" s="3"/>
      <c r="Q13" s="3"/>
      <c r="R13" s="3"/>
      <c r="S13" s="3"/>
    </row>
    <row r="14" spans="1:44" x14ac:dyDescent="0.4">
      <c r="A14" s="183"/>
      <c r="B14" s="305"/>
      <c r="C14" s="69">
        <v>5</v>
      </c>
      <c r="D14" s="62">
        <v>2504</v>
      </c>
      <c r="E14" s="159">
        <f>'Salaristabel 2025'!E13*(1+$T$2)</f>
        <v>2694.105</v>
      </c>
      <c r="F14" s="153">
        <f>'Salaristabel 2025'!F13*(1+$T$2)</f>
        <v>2900.0699999999997</v>
      </c>
      <c r="G14" s="162">
        <f>'Salaristabel 2025'!G13*(1+$T$2)</f>
        <v>3135.0149999999999</v>
      </c>
      <c r="H14" s="154">
        <f>'Salaristabel 2025'!H13*(1+$T$2)</f>
        <v>3342.0149999999999</v>
      </c>
      <c r="I14" s="156">
        <f>'Salaristabel 2025'!I13*(1+$T$2)</f>
        <v>3644.2349999999997</v>
      </c>
      <c r="J14" s="156">
        <f>'Salaristabel 2025'!J13*(1+$T$2)</f>
        <v>3877.1099999999997</v>
      </c>
      <c r="K14" s="156">
        <f>'Salaristabel 2025'!K13*(1+$T$2)</f>
        <v>4300.4249999999993</v>
      </c>
      <c r="L14" s="156">
        <f>'Salaristabel 2025'!L13*(1+$T$2)</f>
        <v>4748.58</v>
      </c>
      <c r="M14" s="155">
        <f>'Salaristabel 2025'!M13*(1+$T$2)</f>
        <v>5518.62</v>
      </c>
      <c r="N14" s="156">
        <f>'Salaristabel 2025'!N13*(1+$T$2)</f>
        <v>5949.1799999999994</v>
      </c>
      <c r="O14" s="157">
        <f>'Salaristabel 2025'!O13*(1+$T$2)</f>
        <v>7222.23</v>
      </c>
      <c r="P14" s="3"/>
      <c r="Q14" s="3"/>
      <c r="R14" s="3"/>
      <c r="S14" s="3"/>
    </row>
    <row r="15" spans="1:44" x14ac:dyDescent="0.4">
      <c r="A15" s="183"/>
      <c r="B15" s="305"/>
      <c r="C15" s="69">
        <v>6</v>
      </c>
      <c r="D15" s="160">
        <f>'Salaristabel 2025'!D14*(1+$T$2)</f>
        <v>2563.6949999999997</v>
      </c>
      <c r="E15" s="160">
        <f>'Salaristabel 2025'!E14*(1+$T$2)</f>
        <v>2761.3799999999997</v>
      </c>
      <c r="F15" s="149">
        <f>'Salaristabel 2025'!F14*(1+$T$2)</f>
        <v>2974.5899999999997</v>
      </c>
      <c r="G15" s="149">
        <f>'Salaristabel 2025'!G14*(1+$T$2)</f>
        <v>3213.6749999999997</v>
      </c>
      <c r="H15" s="150">
        <f>'Salaristabel 2025'!H14*(1+$T$2)</f>
        <v>3431.0249999999996</v>
      </c>
      <c r="I15" s="151">
        <f>'Salaristabel 2025'!I14*(1+$T$2)</f>
        <v>3757.0499999999997</v>
      </c>
      <c r="J15" s="151">
        <f>'Salaristabel 2025'!J14*(1+$T$2)</f>
        <v>3998.2049999999995</v>
      </c>
      <c r="K15" s="151">
        <f>'Salaristabel 2025'!K14*(1+$T$2)</f>
        <v>4426.6949999999997</v>
      </c>
      <c r="L15" s="151">
        <f>'Salaristabel 2025'!L14*(1+$T$2)</f>
        <v>4891.41</v>
      </c>
      <c r="M15" s="151">
        <f>'Salaristabel 2025'!M14*(1+$T$2)</f>
        <v>5666.625</v>
      </c>
      <c r="N15" s="151">
        <f>'Salaristabel 2025'!N14*(1+$T$2)</f>
        <v>6123.0599999999995</v>
      </c>
      <c r="O15" s="152">
        <f>'Salaristabel 2025'!O14*(1+$T$2)</f>
        <v>7433.369999999999</v>
      </c>
      <c r="P15" s="3"/>
      <c r="Q15" s="3"/>
      <c r="R15" s="3"/>
      <c r="S15" s="3"/>
    </row>
    <row r="16" spans="1:44" x14ac:dyDescent="0.4">
      <c r="A16" s="183"/>
      <c r="B16" s="305"/>
      <c r="C16" s="69">
        <v>7</v>
      </c>
      <c r="D16" s="62"/>
      <c r="E16" s="159">
        <f>'Salaristabel 2025'!E15*(1+$T$2)</f>
        <v>2828.6549999999997</v>
      </c>
      <c r="F16" s="153">
        <f>'Salaristabel 2025'!F15*(1+$T$2)</f>
        <v>3048.0749999999998</v>
      </c>
      <c r="G16" s="153">
        <f>'Salaristabel 2025'!G15*(1+$T$2)</f>
        <v>3292.3349999999996</v>
      </c>
      <c r="H16" s="153">
        <f>'Salaristabel 2025'!H15*(1+$T$2)</f>
        <v>3521.0699999999997</v>
      </c>
      <c r="I16" s="153">
        <f>'Salaristabel 2025'!I15*(1+$T$2)</f>
        <v>3870.8999999999996</v>
      </c>
      <c r="J16" s="153">
        <f>'Salaristabel 2025'!J15*(1+$T$2)</f>
        <v>4119.2999999999993</v>
      </c>
      <c r="K16" s="153">
        <f>'Salaristabel 2025'!K15*(1+$T$2)</f>
        <v>4551.9299999999994</v>
      </c>
      <c r="L16" s="153">
        <f>'Salaristabel 2025'!L15*(1+$T$2)</f>
        <v>5034.24</v>
      </c>
      <c r="M16" s="153">
        <f>'Salaristabel 2025'!M15*(1+$T$2)</f>
        <v>5814.6299999999992</v>
      </c>
      <c r="N16" s="153">
        <f>'Salaristabel 2025'!N15*(1+$T$2)</f>
        <v>6295.9049999999997</v>
      </c>
      <c r="O16" s="157">
        <f>'Salaristabel 2025'!O15*(1+$T$2)</f>
        <v>7644.5099999999993</v>
      </c>
      <c r="P16" s="3"/>
      <c r="Q16" s="3"/>
      <c r="R16" s="3"/>
      <c r="S16" s="3"/>
    </row>
    <row r="17" spans="1:19" x14ac:dyDescent="0.4">
      <c r="A17" s="183"/>
      <c r="B17" s="305"/>
      <c r="C17" s="69">
        <v>8</v>
      </c>
      <c r="D17" s="75"/>
      <c r="E17" s="160">
        <f>'Salaristabel 2025'!E16*(1+$T$2)</f>
        <v>2896.9649999999997</v>
      </c>
      <c r="F17" s="163">
        <f>'Salaristabel 2025'!F16*(1+$T$2)</f>
        <v>3121.56</v>
      </c>
      <c r="G17" s="149">
        <f>'Salaristabel 2025'!G16*(1+$T$2)</f>
        <v>3372.0299999999997</v>
      </c>
      <c r="H17" s="164">
        <f>'Salaristabel 2025'!H16*(1+$T$2)</f>
        <v>3610.08</v>
      </c>
      <c r="I17" s="165">
        <f>'Salaristabel 2025'!I16*(1+$T$2)</f>
        <v>3984.7499999999995</v>
      </c>
      <c r="J17" s="165">
        <f>'Salaristabel 2025'!J16*(1+$T$2)</f>
        <v>4240.3949999999995</v>
      </c>
      <c r="K17" s="166">
        <f>'Salaristabel 2025'!K16*(1+$T$2)</f>
        <v>4678.2</v>
      </c>
      <c r="L17" s="165">
        <f>'Salaristabel 2025'!L16*(1+$T$2)</f>
        <v>5176.0349999999999</v>
      </c>
      <c r="M17" s="165">
        <f>'Salaristabel 2025'!M16*(1+$T$2)</f>
        <v>5962.6349999999993</v>
      </c>
      <c r="N17" s="165">
        <f>'Salaristabel 2025'!N16*(1+$T$2)</f>
        <v>6468.7499999999991</v>
      </c>
      <c r="O17" s="167">
        <f>'Salaristabel 2025'!O16*(1+$T$2)</f>
        <v>7856.6849999999995</v>
      </c>
      <c r="P17" s="117"/>
      <c r="Q17" s="118"/>
      <c r="R17" s="3"/>
      <c r="S17" s="3"/>
    </row>
    <row r="18" spans="1:19" x14ac:dyDescent="0.4">
      <c r="A18" s="183"/>
      <c r="B18" s="305"/>
      <c r="C18" s="69">
        <v>9</v>
      </c>
      <c r="D18" s="62"/>
      <c r="E18" s="116"/>
      <c r="F18" s="153">
        <f>'Salaristabel 2025'!F17*(1+$T$2)</f>
        <v>3196.08</v>
      </c>
      <c r="G18" s="153">
        <f>'Salaristabel 2025'!G17*(1+$T$2)</f>
        <v>3450.6899999999996</v>
      </c>
      <c r="H18" s="154">
        <f>'Salaristabel 2025'!H17*(1+$T$2)</f>
        <v>3704.2649999999999</v>
      </c>
      <c r="I18" s="156">
        <f>'Salaristabel 2025'!I17*(1+$T$2)</f>
        <v>4087.2149999999997</v>
      </c>
      <c r="J18" s="155">
        <f>'Salaristabel 2025'!J17*(1+$T$2)</f>
        <v>4343.8949999999995</v>
      </c>
      <c r="K18" s="156">
        <f>'Salaristabel 2025'!K17*(1+$T$2)</f>
        <v>4783.7699999999995</v>
      </c>
      <c r="L18" s="156">
        <f>'Salaristabel 2025'!L17*(1+$T$2)</f>
        <v>5311.62</v>
      </c>
      <c r="M18" s="156">
        <f>'Salaristabel 2025'!M17*(1+$T$2)</f>
        <v>6075.45</v>
      </c>
      <c r="N18" s="156">
        <f>'Salaristabel 2025'!N17*(1+$T$2)</f>
        <v>6635.3849999999993</v>
      </c>
      <c r="O18" s="157">
        <f>'Salaristabel 2025'!O17*(1+$T$2)</f>
        <v>8059.5449999999992</v>
      </c>
      <c r="P18" s="3"/>
      <c r="Q18" s="119"/>
      <c r="R18" s="3"/>
      <c r="S18" s="3"/>
    </row>
    <row r="19" spans="1:19" x14ac:dyDescent="0.4">
      <c r="A19" s="183"/>
      <c r="B19" s="305"/>
      <c r="C19" s="69">
        <v>10</v>
      </c>
      <c r="D19" s="75"/>
      <c r="E19" s="115"/>
      <c r="F19" s="140"/>
      <c r="G19" s="149">
        <f>'Salaristabel 2025'!G18*(1+$T$2)</f>
        <v>3529.35</v>
      </c>
      <c r="H19" s="150">
        <f>'Salaristabel 2025'!H18*(1+$T$2)</f>
        <v>3802.5899999999997</v>
      </c>
      <c r="I19" s="151">
        <f>'Salaristabel 2025'!I18*(1+$T$2)</f>
        <v>4193.82</v>
      </c>
      <c r="J19" s="151">
        <f>'Salaristabel 2025'!J18*(1+$T$2)</f>
        <v>4450.5</v>
      </c>
      <c r="K19" s="151">
        <f>'Salaristabel 2025'!K18*(1+$T$2)</f>
        <v>4892.4449999999997</v>
      </c>
      <c r="L19" s="151">
        <f>'Salaristabel 2025'!L18*(1+$T$2)</f>
        <v>5450.3099999999995</v>
      </c>
      <c r="M19" s="151">
        <f>'Salaristabel 2025'!M18*(1+$T$2)</f>
        <v>6190.3349999999991</v>
      </c>
      <c r="N19" s="151">
        <f>'Salaristabel 2025'!N18*(1+$T$2)</f>
        <v>6807.1949999999997</v>
      </c>
      <c r="O19" s="152">
        <f>'Salaristabel 2025'!O18*(1+$T$2)</f>
        <v>8267.58</v>
      </c>
      <c r="P19" s="3"/>
      <c r="Q19" s="119"/>
      <c r="R19" s="3"/>
      <c r="S19" s="123"/>
    </row>
    <row r="20" spans="1:19" x14ac:dyDescent="0.4">
      <c r="A20" s="183"/>
      <c r="B20" s="305"/>
      <c r="C20" s="69">
        <v>11</v>
      </c>
      <c r="D20" s="62"/>
      <c r="E20" s="116"/>
      <c r="F20" s="141"/>
      <c r="G20" s="141"/>
      <c r="H20" s="154">
        <f>'Salaristabel 2025'!H19*(1+$T$2)</f>
        <v>3901.95</v>
      </c>
      <c r="I20" s="156">
        <f>'Salaristabel 2025'!I19*(1+$T$2)</f>
        <v>4302.4949999999999</v>
      </c>
      <c r="J20" s="156">
        <f>'Salaristabel 2025'!J19*(1+$T$2)</f>
        <v>4559.1749999999993</v>
      </c>
      <c r="K20" s="156">
        <f>'Salaristabel 2025'!K19*(1+$T$2)</f>
        <v>5003.1899999999996</v>
      </c>
      <c r="L20" s="156">
        <f>'Salaristabel 2025'!L19*(1+$T$2)</f>
        <v>5592.1049999999996</v>
      </c>
      <c r="M20" s="156">
        <f>'Salaristabel 2025'!M19*(1+$T$2)</f>
        <v>6309.36</v>
      </c>
      <c r="N20" s="156">
        <f>'Salaristabel 2025'!N19*(1+$T$2)</f>
        <v>6982.11</v>
      </c>
      <c r="O20" s="157">
        <f>'Salaristabel 2025'!O19*(1+$T$2)</f>
        <v>8481.8249999999989</v>
      </c>
      <c r="P20" s="3"/>
      <c r="Q20" s="119"/>
      <c r="R20" s="3"/>
      <c r="S20" s="3"/>
    </row>
    <row r="21" spans="1:19" x14ac:dyDescent="0.4">
      <c r="A21" s="183"/>
      <c r="B21" s="305"/>
      <c r="C21" s="69">
        <v>12</v>
      </c>
      <c r="D21" s="75"/>
      <c r="E21" s="115"/>
      <c r="F21" s="140"/>
      <c r="G21" s="140"/>
      <c r="H21" s="150">
        <f>'Salaristabel 2025'!H20*(1+$T$2)</f>
        <v>4005.45</v>
      </c>
      <c r="I21" s="151">
        <f>'Salaristabel 2025'!I20*(1+$T$2)</f>
        <v>4414.2749999999996</v>
      </c>
      <c r="J21" s="158">
        <f>'Salaristabel 2025'!J20*(1+$T$2)</f>
        <v>4670.9549999999999</v>
      </c>
      <c r="K21" s="158">
        <f>'Salaristabel 2025'!K20*(1+$T$2)</f>
        <v>5116.0049999999992</v>
      </c>
      <c r="L21" s="151">
        <f>'Salaristabel 2025'!L20*(1+$T$2)</f>
        <v>5739.0749999999998</v>
      </c>
      <c r="M21" s="158">
        <f>'Salaristabel 2025'!M20*(1+$T$2)</f>
        <v>6429.4199999999992</v>
      </c>
      <c r="N21" s="151">
        <f>'Salaristabel 2025'!N20*(1+$T$2)</f>
        <v>7162.2</v>
      </c>
      <c r="O21" s="152">
        <f>'Salaristabel 2025'!O20*(1+$T$2)</f>
        <v>8701.244999999999</v>
      </c>
      <c r="P21" s="3"/>
      <c r="Q21" s="119"/>
      <c r="R21" s="3"/>
      <c r="S21" s="3"/>
    </row>
    <row r="22" spans="1:19" x14ac:dyDescent="0.4">
      <c r="A22" s="183"/>
      <c r="B22" s="305"/>
      <c r="C22" s="69">
        <v>13</v>
      </c>
      <c r="D22" s="62"/>
      <c r="E22" s="116"/>
      <c r="F22" s="141"/>
      <c r="G22" s="141"/>
      <c r="H22" s="154">
        <f>'Salaristabel 2025'!H21*(1+$T$2)</f>
        <v>4111.0199999999995</v>
      </c>
      <c r="I22" s="156">
        <f>'Salaristabel 2025'!I21*(1+$T$2)</f>
        <v>4529.16</v>
      </c>
      <c r="J22" s="156">
        <f>'Salaristabel 2025'!J21*(1+$T$2)</f>
        <v>4785.8399999999992</v>
      </c>
      <c r="K22" s="156">
        <f>'Salaristabel 2025'!K21*(1+$T$2)</f>
        <v>5231.9249999999993</v>
      </c>
      <c r="L22" s="156">
        <f>'Salaristabel 2025'!L21*(1+$T$2)</f>
        <v>5889.15</v>
      </c>
      <c r="M22" s="62"/>
      <c r="N22" s="62"/>
      <c r="O22" s="133"/>
      <c r="P22" s="3"/>
      <c r="Q22" s="119"/>
      <c r="R22" s="3"/>
      <c r="S22" s="3"/>
    </row>
    <row r="23" spans="1:19" x14ac:dyDescent="0.4">
      <c r="A23" s="183"/>
      <c r="B23" s="305"/>
      <c r="C23" s="69">
        <v>14</v>
      </c>
      <c r="D23" s="75"/>
      <c r="E23" s="115"/>
      <c r="F23" s="140"/>
      <c r="G23" s="140"/>
      <c r="H23" s="150">
        <f>'Salaristabel 2025'!H22*(1+$T$2)</f>
        <v>4221.7649999999994</v>
      </c>
      <c r="I23" s="151">
        <f>'Salaristabel 2025'!I22*(1+$T$2)</f>
        <v>4647.1499999999996</v>
      </c>
      <c r="J23" s="158">
        <f>'Salaristabel 2025'!J22*(1+$T$2)</f>
        <v>4902.7950000000001</v>
      </c>
      <c r="K23" s="151">
        <f>'Salaristabel 2025'!K22*(1+$T$2)</f>
        <v>5349.915</v>
      </c>
      <c r="L23" s="75"/>
      <c r="M23" s="75"/>
      <c r="N23" s="75"/>
      <c r="O23" s="134"/>
      <c r="P23" s="3"/>
      <c r="Q23" s="119"/>
      <c r="R23" s="3"/>
      <c r="S23" s="3"/>
    </row>
    <row r="24" spans="1:19" ht="15" thickBot="1" x14ac:dyDescent="0.45">
      <c r="A24" s="183"/>
      <c r="B24" s="306"/>
      <c r="C24" s="135">
        <v>15</v>
      </c>
      <c r="D24" s="136"/>
      <c r="E24" s="137"/>
      <c r="F24" s="137"/>
      <c r="G24" s="136"/>
      <c r="H24" s="139"/>
      <c r="I24" s="168">
        <f>'Salaristabel 2025'!I23*(1+$T$2)</f>
        <v>4766.1749999999993</v>
      </c>
      <c r="J24" s="168">
        <f>'Salaristabel 2025'!J23*(1+$T$2)</f>
        <v>5023.8899999999994</v>
      </c>
      <c r="K24" s="136"/>
      <c r="L24" s="136"/>
      <c r="M24" s="136"/>
      <c r="N24" s="136"/>
      <c r="O24" s="138"/>
      <c r="P24" s="3"/>
      <c r="Q24" s="119"/>
      <c r="R24" s="3"/>
      <c r="S24" s="3"/>
    </row>
    <row r="25" spans="1:19" ht="15" customHeight="1" x14ac:dyDescent="0.4">
      <c r="A25" s="127"/>
      <c r="B25" s="3"/>
      <c r="C25" s="60"/>
      <c r="D25" s="58"/>
      <c r="E25" s="58"/>
      <c r="F25" s="58"/>
      <c r="G25" s="120"/>
      <c r="H25" s="121"/>
      <c r="I25" s="121"/>
      <c r="J25" s="121"/>
      <c r="K25" s="121"/>
      <c r="L25" s="121"/>
      <c r="M25" s="121"/>
      <c r="N25" s="121"/>
      <c r="O25" s="122"/>
      <c r="P25" s="123"/>
      <c r="Q25" s="124"/>
      <c r="R25" s="3"/>
      <c r="S25" s="3"/>
    </row>
    <row r="26" spans="1:19" ht="15" customHeight="1" thickBot="1" x14ac:dyDescent="0.45">
      <c r="B26" s="3"/>
      <c r="C26" s="113"/>
      <c r="D26" s="25"/>
      <c r="E26" s="114"/>
      <c r="F26" s="114"/>
      <c r="G26" s="25"/>
      <c r="H26" s="25"/>
      <c r="I26" s="25"/>
      <c r="J26" s="25"/>
      <c r="K26" s="25"/>
      <c r="L26" s="25"/>
      <c r="M26" s="25"/>
      <c r="N26" s="25"/>
      <c r="O26" s="25"/>
      <c r="P26" s="3"/>
      <c r="Q26" s="3"/>
      <c r="R26" s="3"/>
      <c r="S26" s="3"/>
    </row>
    <row r="27" spans="1:19" ht="28.2" customHeight="1" thickBot="1" x14ac:dyDescent="0.45">
      <c r="B27" s="290" t="s">
        <v>37</v>
      </c>
      <c r="C27" s="291"/>
      <c r="D27" s="291"/>
      <c r="E27" s="291"/>
      <c r="F27" s="291"/>
      <c r="G27" s="292"/>
      <c r="H27" s="24"/>
      <c r="I27" s="293" t="s">
        <v>50</v>
      </c>
      <c r="J27" s="294"/>
      <c r="K27" s="294"/>
      <c r="L27" s="294"/>
      <c r="M27" s="294"/>
      <c r="N27" s="294"/>
      <c r="O27" s="295"/>
      <c r="P27" s="3"/>
      <c r="Q27" s="3"/>
      <c r="R27" s="3"/>
      <c r="S27" s="3"/>
    </row>
    <row r="28" spans="1:19" ht="14.7" customHeight="1" x14ac:dyDescent="0.4">
      <c r="A28" s="169"/>
      <c r="B28" s="76" t="s">
        <v>1</v>
      </c>
      <c r="C28" s="77"/>
      <c r="D28" s="77"/>
      <c r="E28" s="77"/>
      <c r="F28" s="78"/>
      <c r="G28" s="78">
        <f>261*7.6</f>
        <v>1983.6</v>
      </c>
      <c r="H28" s="9"/>
      <c r="I28" s="310" t="s">
        <v>6</v>
      </c>
      <c r="J28" s="311"/>
      <c r="K28" s="311"/>
      <c r="L28" s="311"/>
      <c r="M28" s="311"/>
      <c r="N28" s="311"/>
      <c r="O28" s="312"/>
      <c r="P28" s="9"/>
      <c r="Q28" s="3"/>
      <c r="R28" s="3"/>
      <c r="S28" s="3"/>
    </row>
    <row r="29" spans="1:19" ht="15" thickBot="1" x14ac:dyDescent="0.45">
      <c r="A29" s="169"/>
      <c r="B29" s="79" t="s">
        <v>2</v>
      </c>
      <c r="C29" s="80"/>
      <c r="D29" s="80"/>
      <c r="E29" s="80"/>
      <c r="F29" s="81"/>
      <c r="G29" s="81">
        <v>38</v>
      </c>
      <c r="H29" s="9"/>
      <c r="I29" s="310" t="s">
        <v>7</v>
      </c>
      <c r="J29" s="311"/>
      <c r="K29" s="311"/>
      <c r="L29" s="311"/>
      <c r="M29" s="311"/>
      <c r="N29" s="311"/>
      <c r="O29" s="312"/>
      <c r="P29" s="9"/>
      <c r="Q29" s="3"/>
      <c r="R29" s="3"/>
      <c r="S29" s="3"/>
    </row>
    <row r="30" spans="1:19" x14ac:dyDescent="0.4">
      <c r="A30" s="169"/>
      <c r="B30" s="79" t="s">
        <v>3</v>
      </c>
      <c r="C30" s="80"/>
      <c r="D30" s="80"/>
      <c r="E30" s="80"/>
      <c r="F30" s="81"/>
      <c r="G30" s="81">
        <v>7.6</v>
      </c>
      <c r="H30" s="9"/>
      <c r="I30" s="313" t="s">
        <v>8</v>
      </c>
      <c r="J30" s="314"/>
      <c r="K30" s="314"/>
      <c r="L30" s="314"/>
      <c r="M30" s="50"/>
      <c r="N30" s="54"/>
      <c r="O30" s="51">
        <v>52</v>
      </c>
      <c r="P30" s="9"/>
      <c r="Q30" s="3"/>
      <c r="R30" s="3"/>
      <c r="S30" s="3"/>
    </row>
    <row r="31" spans="1:19" ht="14.7" customHeight="1" x14ac:dyDescent="0.4">
      <c r="A31" s="169"/>
      <c r="B31" s="79" t="s">
        <v>4</v>
      </c>
      <c r="C31" s="80"/>
      <c r="D31" s="80"/>
      <c r="E31" s="80"/>
      <c r="F31" s="81"/>
      <c r="G31" s="81">
        <f>25*7.6</f>
        <v>190</v>
      </c>
      <c r="H31" s="9"/>
      <c r="I31" s="315" t="s">
        <v>44</v>
      </c>
      <c r="J31" s="316"/>
      <c r="K31" s="316"/>
      <c r="L31" s="316"/>
      <c r="M31" s="49"/>
      <c r="N31" s="49"/>
      <c r="O31" s="52">
        <v>5</v>
      </c>
      <c r="P31" s="9"/>
      <c r="Q31" s="3"/>
      <c r="R31" s="3"/>
      <c r="S31" s="3"/>
    </row>
    <row r="32" spans="1:19" ht="15" customHeight="1" thickBot="1" x14ac:dyDescent="0.45">
      <c r="A32" s="169"/>
      <c r="B32" s="79" t="s">
        <v>5</v>
      </c>
      <c r="C32" s="80"/>
      <c r="D32" s="80"/>
      <c r="E32" s="80"/>
      <c r="F32" s="81"/>
      <c r="G32" s="81">
        <f>7*7.6</f>
        <v>53.199999999999996</v>
      </c>
      <c r="H32" s="9"/>
      <c r="I32" s="317" t="s">
        <v>43</v>
      </c>
      <c r="J32" s="318"/>
      <c r="K32" s="318"/>
      <c r="L32" s="318"/>
      <c r="M32" s="48"/>
      <c r="N32" s="48"/>
      <c r="O32" s="53">
        <v>1.4</v>
      </c>
      <c r="P32" s="9"/>
      <c r="Q32" s="3"/>
      <c r="R32" s="3"/>
      <c r="S32" s="3"/>
    </row>
    <row r="33" spans="1:19" ht="15" customHeight="1" thickBot="1" x14ac:dyDescent="0.45">
      <c r="A33" s="169"/>
      <c r="B33" s="86" t="s">
        <v>38</v>
      </c>
      <c r="C33" s="87"/>
      <c r="D33" s="87"/>
      <c r="E33" s="88"/>
      <c r="F33" s="89"/>
      <c r="G33" s="89">
        <f>G28-G31-G32</f>
        <v>1740.3999999999999</v>
      </c>
      <c r="H33" s="9"/>
      <c r="I33" s="319" t="s">
        <v>9</v>
      </c>
      <c r="J33" s="320"/>
      <c r="K33" s="320"/>
      <c r="L33" s="320"/>
      <c r="M33" s="55"/>
      <c r="N33" s="56"/>
      <c r="O33" s="57">
        <v>91.2</v>
      </c>
      <c r="P33" s="9"/>
      <c r="Q33" s="3"/>
      <c r="R33" s="3"/>
      <c r="S33" s="3"/>
    </row>
    <row r="34" spans="1:19" ht="15" thickBot="1" x14ac:dyDescent="0.45">
      <c r="A34" s="169"/>
      <c r="B34" s="82" t="s">
        <v>49</v>
      </c>
      <c r="C34" s="83"/>
      <c r="D34" s="84"/>
      <c r="E34" s="84"/>
      <c r="F34" s="84"/>
      <c r="G34" s="85"/>
      <c r="H34" s="24"/>
      <c r="I34" s="307" t="s">
        <v>51</v>
      </c>
      <c r="J34" s="308"/>
      <c r="K34" s="308"/>
      <c r="L34" s="308"/>
      <c r="M34" s="308"/>
      <c r="N34" s="308"/>
      <c r="O34" s="309"/>
      <c r="P34" s="9"/>
      <c r="Q34" s="3"/>
      <c r="R34" s="3"/>
      <c r="S34" s="3"/>
    </row>
    <row r="35" spans="1:19" ht="28.5" customHeight="1" x14ac:dyDescent="0.4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3"/>
      <c r="R35" s="3"/>
      <c r="S35" s="3"/>
    </row>
    <row r="36" spans="1:19" ht="61.4" customHeight="1" x14ac:dyDescent="0.4">
      <c r="A36" s="93"/>
      <c r="B36" s="93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2"/>
      <c r="Q36" s="3"/>
      <c r="R36" s="3"/>
      <c r="S36" s="3"/>
    </row>
    <row r="37" spans="1:19" x14ac:dyDescent="0.4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</sheetData>
  <sheetProtection algorithmName="SHA-512" hashValue="JDytmTLLy7cKhAW1oHeZmoaO11jsxnXTSMAB4JZn3v9eR65+3lM7XAnDjlnLPVRhH0r9XhP0zbSRyp0QPT6v5Q==" saltValue="UuSv0ju1U0l44JDTzI6ytg==" spinCount="100000" sheet="1" formatCells="0" formatColumns="0" formatRows="0" insertColumns="0" insertRows="0" insertHyperlinks="0" deleteColumns="0" deleteRows="0" sort="0" autoFilter="0" pivotTables="0"/>
  <mergeCells count="14">
    <mergeCell ref="I34:O34"/>
    <mergeCell ref="I28:O28"/>
    <mergeCell ref="I29:O29"/>
    <mergeCell ref="I30:L30"/>
    <mergeCell ref="I31:L31"/>
    <mergeCell ref="I32:L32"/>
    <mergeCell ref="I33:L33"/>
    <mergeCell ref="B27:G27"/>
    <mergeCell ref="I27:O27"/>
    <mergeCell ref="B1:N1"/>
    <mergeCell ref="B4:O4"/>
    <mergeCell ref="B6:C6"/>
    <mergeCell ref="B7:C8"/>
    <mergeCell ref="B9:B24"/>
  </mergeCells>
  <pageMargins left="0.23622047244094491" right="0.23622047244094491" top="0.6692913385826772" bottom="0.35433070866141736" header="0.31496062992125984" footer="7.874015748031496E-2"/>
  <pageSetup paperSize="9" scale="84" orientation="landscape" r:id="rId1"/>
  <headerFooter scaleWithDoc="0">
    <oddHeader>&amp;L&amp;"-,Vet"&amp;14Salaristabel werkenden filmfestivals (38-urige werkweek) - januari 2026</oddHeader>
    <oddFooter>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58B0-0237-4E09-84A5-101529636767}">
  <sheetPr>
    <pageSetUpPr fitToPage="1"/>
  </sheetPr>
  <dimension ref="A1:BO65"/>
  <sheetViews>
    <sheetView workbookViewId="0"/>
  </sheetViews>
  <sheetFormatPr defaultColWidth="8.84375" defaultRowHeight="14.6" x14ac:dyDescent="0.4"/>
  <cols>
    <col min="1" max="1" width="0.84375" customWidth="1"/>
    <col min="2" max="2" width="11.84375" customWidth="1"/>
    <col min="3" max="3" width="5.15234375" customWidth="1"/>
    <col min="4" max="4" width="13.53515625" style="43" customWidth="1"/>
    <col min="5" max="5" width="12.84375" style="1" customWidth="1"/>
    <col min="6" max="6" width="12.53515625" customWidth="1"/>
    <col min="7" max="7" width="13.53515625" customWidth="1"/>
    <col min="8" max="8" width="5.15234375" customWidth="1"/>
    <col min="9" max="9" width="13.53515625" customWidth="1"/>
    <col min="10" max="11" width="15" customWidth="1"/>
    <col min="12" max="12" width="8.53515625" customWidth="1"/>
    <col min="15" max="67" width="8.84375" style="111"/>
  </cols>
  <sheetData>
    <row r="1" spans="1:67" ht="31.4" customHeight="1" x14ac:dyDescent="0.4">
      <c r="A1" s="107"/>
      <c r="B1" s="110" t="s">
        <v>205</v>
      </c>
      <c r="C1" s="107"/>
      <c r="D1" s="107"/>
      <c r="E1" s="107"/>
      <c r="F1" s="108"/>
      <c r="G1" s="107"/>
      <c r="H1" s="109"/>
      <c r="I1" s="107"/>
      <c r="J1" s="107"/>
      <c r="K1" s="107"/>
      <c r="L1" s="107"/>
      <c r="M1" s="107"/>
      <c r="N1" s="3"/>
    </row>
    <row r="2" spans="1:67" ht="15" customHeight="1" x14ac:dyDescent="0.5">
      <c r="A2" s="28"/>
      <c r="B2" s="28"/>
      <c r="C2" s="3"/>
      <c r="D2" s="3"/>
      <c r="E2" s="3"/>
      <c r="F2" s="25"/>
      <c r="G2" s="3"/>
      <c r="H2" s="4"/>
      <c r="I2" s="3"/>
      <c r="J2" s="3"/>
      <c r="K2" s="3"/>
      <c r="L2" s="3"/>
      <c r="M2" s="3"/>
      <c r="N2" s="3"/>
    </row>
    <row r="3" spans="1:67" ht="15.65" customHeight="1" x14ac:dyDescent="0.5">
      <c r="A3" s="28"/>
      <c r="B3" s="47" t="s">
        <v>60</v>
      </c>
      <c r="C3" s="3"/>
      <c r="D3" s="3"/>
      <c r="E3" s="3"/>
      <c r="F3" s="3"/>
      <c r="G3" s="25"/>
      <c r="H3" s="3"/>
      <c r="I3" s="4"/>
      <c r="J3" s="4"/>
      <c r="K3" s="4"/>
      <c r="L3" s="4"/>
      <c r="M3" s="3"/>
      <c r="N3" s="3"/>
    </row>
    <row r="4" spans="1:67" ht="15" customHeight="1" thickBot="1" x14ac:dyDescent="0.55000000000000004">
      <c r="A4" s="28"/>
      <c r="B4" s="3"/>
      <c r="C4" s="10"/>
      <c r="D4" s="41"/>
      <c r="E4" s="4"/>
      <c r="F4" s="3"/>
      <c r="G4" s="3"/>
      <c r="H4" s="3"/>
      <c r="I4" s="3"/>
      <c r="J4" s="3"/>
      <c r="K4" s="3"/>
      <c r="L4" s="3"/>
      <c r="M4" s="3"/>
      <c r="N4" s="3"/>
    </row>
    <row r="5" spans="1:67" ht="30" customHeight="1" thickBot="1" x14ac:dyDescent="0.45">
      <c r="A5" s="3"/>
      <c r="B5" s="322" t="s">
        <v>58</v>
      </c>
      <c r="C5" s="323"/>
      <c r="D5" s="323"/>
      <c r="E5" s="323"/>
      <c r="F5" s="324"/>
      <c r="G5" s="38"/>
      <c r="H5" s="325" t="s">
        <v>63</v>
      </c>
      <c r="I5" s="326"/>
      <c r="J5" s="327"/>
      <c r="K5" s="328"/>
      <c r="L5" s="3"/>
      <c r="M5" s="3"/>
      <c r="N5" s="3"/>
      <c r="Q5" s="111" t="s">
        <v>56</v>
      </c>
    </row>
    <row r="6" spans="1:67" s="2" customFormat="1" ht="73.3" thickBot="1" x14ac:dyDescent="0.45">
      <c r="A6" s="6"/>
      <c r="B6" s="21" t="s">
        <v>36</v>
      </c>
      <c r="C6" s="30" t="s">
        <v>0</v>
      </c>
      <c r="D6" s="16" t="s">
        <v>47</v>
      </c>
      <c r="E6" s="103" t="s">
        <v>10</v>
      </c>
      <c r="F6" s="99" t="s">
        <v>42</v>
      </c>
      <c r="G6" s="33"/>
      <c r="H6" s="30" t="s">
        <v>0</v>
      </c>
      <c r="I6" s="16" t="s">
        <v>48</v>
      </c>
      <c r="J6" s="31" t="s">
        <v>10</v>
      </c>
      <c r="K6" s="32" t="s">
        <v>41</v>
      </c>
      <c r="L6" s="6"/>
      <c r="M6" s="6"/>
      <c r="N6" s="6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</row>
    <row r="7" spans="1:67" ht="20.25" customHeight="1" thickBot="1" x14ac:dyDescent="0.45">
      <c r="A7" s="3"/>
      <c r="B7" s="95" t="s">
        <v>32</v>
      </c>
      <c r="C7" s="7">
        <v>12</v>
      </c>
      <c r="D7" s="39">
        <f>'Salaristabel 2026'!O9/145.033</f>
        <v>42.503843952755581</v>
      </c>
      <c r="E7" s="104">
        <f t="shared" ref="E7:E18" si="0">(D7/100)*69.26</f>
        <v>29.438162321678519</v>
      </c>
      <c r="F7" s="100">
        <f t="shared" ref="F7:F18" si="1">D7+E7</f>
        <v>71.942006274434107</v>
      </c>
      <c r="G7" s="34"/>
      <c r="H7" s="7">
        <v>12</v>
      </c>
      <c r="I7" s="44">
        <f>'Salaristabel 2026'!O21/145.033</f>
        <v>59.994932187846899</v>
      </c>
      <c r="J7" s="35">
        <f t="shared" ref="J7:J18" si="2">(I7/100)*69.26</f>
        <v>41.55249003330276</v>
      </c>
      <c r="K7" s="29">
        <f t="shared" ref="K7:K18" si="3">I7+J7</f>
        <v>101.54742222114966</v>
      </c>
      <c r="L7" s="3"/>
      <c r="M7" s="3"/>
      <c r="N7" s="3"/>
    </row>
    <row r="8" spans="1:67" ht="20.25" customHeight="1" thickBot="1" x14ac:dyDescent="0.45">
      <c r="A8" s="3"/>
      <c r="B8" s="96" t="s">
        <v>31</v>
      </c>
      <c r="C8" s="7">
        <v>11</v>
      </c>
      <c r="D8" s="39">
        <f>'Salaristabel 2026'!N9/145.033</f>
        <v>35.053539539277267</v>
      </c>
      <c r="E8" s="105">
        <f t="shared" si="0"/>
        <v>24.278081484903439</v>
      </c>
      <c r="F8" s="101">
        <f t="shared" si="1"/>
        <v>59.331621024180706</v>
      </c>
      <c r="G8" s="34"/>
      <c r="H8" s="7">
        <v>11</v>
      </c>
      <c r="I8" s="45">
        <f>'Salaristabel 2026'!N21/145.033</f>
        <v>49.383243813476938</v>
      </c>
      <c r="J8" s="36">
        <f t="shared" si="2"/>
        <v>34.202834665214134</v>
      </c>
      <c r="K8" s="22">
        <f t="shared" si="3"/>
        <v>83.586078478691064</v>
      </c>
      <c r="L8" s="3"/>
      <c r="M8" s="3"/>
      <c r="N8" s="3"/>
    </row>
    <row r="9" spans="1:67" ht="20.25" customHeight="1" thickBot="1" x14ac:dyDescent="0.45">
      <c r="A9" s="3"/>
      <c r="B9" s="97" t="s">
        <v>30</v>
      </c>
      <c r="C9" s="7">
        <v>10</v>
      </c>
      <c r="D9" s="39">
        <f>'Salaristabel 2026'!M9/145.033</f>
        <v>32.96260161480491</v>
      </c>
      <c r="E9" s="105">
        <f t="shared" si="0"/>
        <v>22.829897878413881</v>
      </c>
      <c r="F9" s="100">
        <f t="shared" si="1"/>
        <v>55.792499493218791</v>
      </c>
      <c r="G9" s="34"/>
      <c r="H9" s="7">
        <v>10</v>
      </c>
      <c r="I9" s="45">
        <f>'Salaristabel 2026'!M21/145.033</f>
        <v>44.330738521577842</v>
      </c>
      <c r="J9" s="35">
        <f t="shared" si="2"/>
        <v>30.703469500044818</v>
      </c>
      <c r="K9" s="22">
        <f t="shared" si="3"/>
        <v>75.034208021622661</v>
      </c>
      <c r="L9" s="3"/>
      <c r="M9" s="3"/>
      <c r="N9" s="3"/>
    </row>
    <row r="10" spans="1:67" ht="20.25" customHeight="1" thickBot="1" x14ac:dyDescent="0.45">
      <c r="A10" s="3"/>
      <c r="B10" s="97" t="s">
        <v>29</v>
      </c>
      <c r="C10" s="7">
        <v>9</v>
      </c>
      <c r="D10" s="39">
        <f>'Salaristabel 2026'!L9/145.033</f>
        <v>27.824460639992278</v>
      </c>
      <c r="E10" s="105">
        <f t="shared" si="0"/>
        <v>19.271221439258653</v>
      </c>
      <c r="F10" s="100">
        <f t="shared" si="1"/>
        <v>47.095682079250935</v>
      </c>
      <c r="G10" s="34"/>
      <c r="H10" s="7">
        <v>9</v>
      </c>
      <c r="I10" s="44">
        <f>'Salaristabel 2026'!L22/145.033</f>
        <v>40.605586314838696</v>
      </c>
      <c r="J10" s="35">
        <f t="shared" si="2"/>
        <v>28.123429081657285</v>
      </c>
      <c r="K10" s="22">
        <f t="shared" si="3"/>
        <v>68.729015396495981</v>
      </c>
      <c r="L10" s="3"/>
      <c r="M10" s="3"/>
      <c r="N10" s="3"/>
    </row>
    <row r="11" spans="1:67" ht="20.25" customHeight="1" thickBot="1" x14ac:dyDescent="0.45">
      <c r="A11" s="3"/>
      <c r="B11" s="97" t="s">
        <v>28</v>
      </c>
      <c r="C11" s="7">
        <v>8</v>
      </c>
      <c r="D11" s="39">
        <f>'Salaristabel 2026'!K9/145.033</f>
        <v>25.305344300952196</v>
      </c>
      <c r="E11" s="105">
        <f t="shared" si="0"/>
        <v>17.526481462839495</v>
      </c>
      <c r="F11" s="100">
        <f t="shared" si="1"/>
        <v>42.831825763791691</v>
      </c>
      <c r="G11" s="34"/>
      <c r="H11" s="7">
        <v>8</v>
      </c>
      <c r="I11" s="45">
        <f>'Salaristabel 2026'!K23/145.033</f>
        <v>36.887570415009002</v>
      </c>
      <c r="J11" s="35">
        <f t="shared" si="2"/>
        <v>25.548331269435238</v>
      </c>
      <c r="K11" s="22">
        <f t="shared" si="3"/>
        <v>62.435901684444239</v>
      </c>
      <c r="L11" s="3"/>
      <c r="M11" s="3"/>
      <c r="N11" s="3"/>
    </row>
    <row r="12" spans="1:67" ht="20.25" customHeight="1" thickBot="1" x14ac:dyDescent="0.45">
      <c r="A12" s="3"/>
      <c r="B12" s="97" t="s">
        <v>27</v>
      </c>
      <c r="C12" s="7">
        <v>7</v>
      </c>
      <c r="D12" s="39">
        <f>'Salaristabel 2026'!J9/145.033</f>
        <v>22.565002447718793</v>
      </c>
      <c r="E12" s="105">
        <f t="shared" si="0"/>
        <v>15.628520695290037</v>
      </c>
      <c r="F12" s="100">
        <f t="shared" si="1"/>
        <v>38.193523143008832</v>
      </c>
      <c r="G12" s="34"/>
      <c r="H12" s="7">
        <v>7</v>
      </c>
      <c r="I12" s="45">
        <f>'Salaristabel 2026'!J24/145.033</f>
        <v>34.639633738528474</v>
      </c>
      <c r="J12" s="35">
        <f t="shared" si="2"/>
        <v>23.991410327304823</v>
      </c>
      <c r="K12" s="22">
        <f t="shared" si="3"/>
        <v>58.631044065833294</v>
      </c>
      <c r="L12" s="3"/>
      <c r="M12" s="3"/>
      <c r="N12" s="3"/>
    </row>
    <row r="13" spans="1:67" ht="20.25" customHeight="1" thickBot="1" x14ac:dyDescent="0.45">
      <c r="A13" s="3"/>
      <c r="B13" s="97" t="s">
        <v>26</v>
      </c>
      <c r="C13" s="7">
        <v>6</v>
      </c>
      <c r="D13" s="39">
        <f>'Salaristabel 2026'!I9/145.033</f>
        <v>21.216240441830482</v>
      </c>
      <c r="E13" s="105">
        <f t="shared" si="0"/>
        <v>14.694368130011794</v>
      </c>
      <c r="F13" s="100">
        <f t="shared" si="1"/>
        <v>35.910608571842275</v>
      </c>
      <c r="G13" s="34"/>
      <c r="H13" s="7">
        <v>6</v>
      </c>
      <c r="I13" s="45">
        <f>'Salaristabel 2026'!I24/145.033</f>
        <v>32.862693318072438</v>
      </c>
      <c r="J13" s="35">
        <f t="shared" si="2"/>
        <v>22.760701392096973</v>
      </c>
      <c r="K13" s="22">
        <f t="shared" si="3"/>
        <v>55.623394710169407</v>
      </c>
      <c r="L13" s="3"/>
      <c r="M13" s="3"/>
      <c r="N13" s="3"/>
    </row>
    <row r="14" spans="1:67" ht="20.25" customHeight="1" thickBot="1" x14ac:dyDescent="0.45">
      <c r="A14" s="3"/>
      <c r="B14" s="97" t="s">
        <v>25</v>
      </c>
      <c r="C14" s="7">
        <v>5</v>
      </c>
      <c r="D14" s="39">
        <f>'Salaristabel 2026'!H9/145.033</f>
        <v>19.974523039584096</v>
      </c>
      <c r="E14" s="105">
        <f t="shared" si="0"/>
        <v>13.834354657215947</v>
      </c>
      <c r="F14" s="100">
        <f t="shared" si="1"/>
        <v>33.808877696800039</v>
      </c>
      <c r="G14" s="34"/>
      <c r="H14" s="7">
        <v>5</v>
      </c>
      <c r="I14" s="45">
        <f>'Salaristabel 2026'!H23/145.033</f>
        <v>29.108995883695432</v>
      </c>
      <c r="J14" s="35">
        <f t="shared" si="2"/>
        <v>20.160890549047458</v>
      </c>
      <c r="K14" s="22">
        <f t="shared" si="3"/>
        <v>49.269886432742894</v>
      </c>
      <c r="L14" s="3"/>
      <c r="M14" s="3"/>
      <c r="N14" s="3"/>
    </row>
    <row r="15" spans="1:67" ht="20.25" customHeight="1" thickBot="1" x14ac:dyDescent="0.45">
      <c r="A15" s="3"/>
      <c r="B15" s="97" t="s">
        <v>24</v>
      </c>
      <c r="C15" s="7">
        <v>4</v>
      </c>
      <c r="D15" s="39">
        <f>'Salaristabel 2026'!G9/145.033</f>
        <v>18.889804389345876</v>
      </c>
      <c r="E15" s="105">
        <f t="shared" si="0"/>
        <v>13.083078520060955</v>
      </c>
      <c r="F15" s="100">
        <f t="shared" si="1"/>
        <v>31.972882909406831</v>
      </c>
      <c r="G15" s="34"/>
      <c r="H15" s="7">
        <v>4</v>
      </c>
      <c r="I15" s="45">
        <f>'Salaristabel 2026'!G19/145.033</f>
        <v>24.334806561265367</v>
      </c>
      <c r="J15" s="35">
        <f t="shared" si="2"/>
        <v>16.854287024332397</v>
      </c>
      <c r="K15" s="22">
        <f t="shared" si="3"/>
        <v>41.18909358559776</v>
      </c>
      <c r="L15" s="3"/>
      <c r="M15" s="3"/>
      <c r="N15" s="3"/>
    </row>
    <row r="16" spans="1:67" ht="20.25" customHeight="1" thickBot="1" x14ac:dyDescent="0.45">
      <c r="A16" s="3"/>
      <c r="B16" s="97" t="s">
        <v>23</v>
      </c>
      <c r="C16" s="7">
        <v>3</v>
      </c>
      <c r="D16" s="39">
        <f>'Salaristabel 2026'!F9/145.033</f>
        <v>17.448270393634552</v>
      </c>
      <c r="E16" s="105">
        <f t="shared" si="0"/>
        <v>12.084672074631291</v>
      </c>
      <c r="F16" s="100">
        <f t="shared" si="1"/>
        <v>29.532942468265844</v>
      </c>
      <c r="G16" s="34"/>
      <c r="H16" s="7">
        <v>3</v>
      </c>
      <c r="I16" s="45">
        <f>'Salaristabel 2026'!F18/145.033</f>
        <v>22.03691573641861</v>
      </c>
      <c r="J16" s="35">
        <f t="shared" si="2"/>
        <v>15.262767839043532</v>
      </c>
      <c r="K16" s="22">
        <f t="shared" si="3"/>
        <v>37.29968357546214</v>
      </c>
      <c r="L16" s="3"/>
      <c r="M16" s="3"/>
      <c r="N16" s="3"/>
    </row>
    <row r="17" spans="1:14" ht="20.25" customHeight="1" thickBot="1" x14ac:dyDescent="0.45">
      <c r="A17" s="3"/>
      <c r="B17" s="97" t="s">
        <v>22</v>
      </c>
      <c r="C17" s="7">
        <v>2</v>
      </c>
      <c r="D17" s="39">
        <f>'Salaristabel 2026'!E12/145.033</f>
        <v>17.640950680190027</v>
      </c>
      <c r="E17" s="105">
        <f t="shared" si="0"/>
        <v>12.218122441099613</v>
      </c>
      <c r="F17" s="100">
        <f t="shared" si="1"/>
        <v>29.85907312128964</v>
      </c>
      <c r="G17" s="34"/>
      <c r="H17" s="7">
        <v>2</v>
      </c>
      <c r="I17" s="45">
        <f>'Salaristabel 2026'!E17/145.033</f>
        <v>19.974523039584096</v>
      </c>
      <c r="J17" s="35">
        <f t="shared" si="2"/>
        <v>13.834354657215947</v>
      </c>
      <c r="K17" s="22">
        <f t="shared" si="3"/>
        <v>33.808877696800039</v>
      </c>
      <c r="L17" s="3"/>
      <c r="M17" s="3"/>
      <c r="N17" s="3"/>
    </row>
    <row r="18" spans="1:14" ht="20.25" customHeight="1" thickBot="1" x14ac:dyDescent="0.45">
      <c r="A18" s="3"/>
      <c r="B18" s="98" t="s">
        <v>21</v>
      </c>
      <c r="C18" s="8">
        <v>1</v>
      </c>
      <c r="D18" s="40">
        <f>'Salaristabel 2026'!D14/145.033</f>
        <v>17.265036233133152</v>
      </c>
      <c r="E18" s="106">
        <f t="shared" si="0"/>
        <v>11.957764095068022</v>
      </c>
      <c r="F18" s="102">
        <f t="shared" si="1"/>
        <v>29.222800328201174</v>
      </c>
      <c r="G18" s="34"/>
      <c r="H18" s="8">
        <v>1</v>
      </c>
      <c r="I18" s="46">
        <f>'Salaristabel 2026'!D15/145.033</f>
        <v>17.676632214737335</v>
      </c>
      <c r="J18" s="37">
        <f t="shared" si="2"/>
        <v>12.242835471927078</v>
      </c>
      <c r="K18" s="23">
        <f t="shared" si="3"/>
        <v>29.919467686664412</v>
      </c>
      <c r="L18" s="3"/>
      <c r="M18" s="3"/>
      <c r="N18" s="3"/>
    </row>
    <row r="19" spans="1:14" x14ac:dyDescent="0.4">
      <c r="A19" s="3"/>
      <c r="B19" s="3"/>
      <c r="C19" s="3"/>
      <c r="D19" s="42"/>
      <c r="E19" s="4"/>
      <c r="F19" s="3"/>
      <c r="G19" s="3"/>
      <c r="H19" s="3"/>
      <c r="I19" s="3"/>
      <c r="J19" s="3"/>
      <c r="K19" s="3"/>
      <c r="L19" s="3"/>
      <c r="M19" s="3"/>
      <c r="N19" s="3"/>
    </row>
    <row r="20" spans="1:14" ht="61.5" customHeight="1" x14ac:dyDescent="0.4">
      <c r="A20" s="3"/>
      <c r="B20" s="329" t="s">
        <v>212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"/>
      <c r="M20" s="3"/>
      <c r="N20" s="3"/>
    </row>
    <row r="21" spans="1:14" ht="15" thickBot="1" x14ac:dyDescent="0.45">
      <c r="A21" s="3"/>
      <c r="B21" s="3"/>
      <c r="C21" s="3"/>
      <c r="D21" s="5"/>
      <c r="E21" s="5"/>
      <c r="F21" s="3"/>
      <c r="G21" s="3"/>
      <c r="H21" s="4"/>
      <c r="I21" s="3"/>
      <c r="J21" s="3"/>
      <c r="K21" s="3"/>
      <c r="L21" s="3"/>
      <c r="M21" s="3"/>
      <c r="N21" s="3"/>
    </row>
    <row r="22" spans="1:14" ht="15" thickBot="1" x14ac:dyDescent="0.45">
      <c r="A22" s="3"/>
      <c r="B22" s="331" t="s">
        <v>11</v>
      </c>
      <c r="C22" s="332"/>
      <c r="D22" s="332"/>
      <c r="E22" s="332"/>
      <c r="F22" s="333"/>
      <c r="G22" s="3"/>
      <c r="H22" s="4"/>
      <c r="I22" s="3"/>
      <c r="J22" s="3"/>
      <c r="K22" s="3"/>
      <c r="L22" s="3"/>
      <c r="M22" s="3"/>
      <c r="N22" s="3"/>
    </row>
    <row r="23" spans="1:14" x14ac:dyDescent="0.4">
      <c r="A23" s="3"/>
      <c r="B23" s="334" t="s">
        <v>12</v>
      </c>
      <c r="C23" s="335"/>
      <c r="D23" s="335"/>
      <c r="E23" s="335"/>
      <c r="F23" s="11">
        <v>0.15</v>
      </c>
      <c r="G23" s="3"/>
      <c r="H23" s="4"/>
      <c r="I23" s="3"/>
      <c r="J23" s="3"/>
      <c r="K23" s="3"/>
      <c r="L23" s="3"/>
      <c r="M23" s="3"/>
      <c r="N23" s="3"/>
    </row>
    <row r="24" spans="1:14" x14ac:dyDescent="0.4">
      <c r="A24" s="3"/>
      <c r="B24" s="336" t="s">
        <v>13</v>
      </c>
      <c r="C24" s="337"/>
      <c r="D24" s="337"/>
      <c r="E24" s="337"/>
      <c r="F24" s="12">
        <v>9.4399999999999998E-2</v>
      </c>
      <c r="G24" s="3"/>
      <c r="H24" s="4"/>
      <c r="I24" s="3"/>
      <c r="J24" s="3"/>
      <c r="K24" s="3"/>
      <c r="L24" s="3"/>
      <c r="M24" s="3"/>
      <c r="N24" s="3"/>
    </row>
    <row r="25" spans="1:14" x14ac:dyDescent="0.4">
      <c r="A25" s="3"/>
      <c r="B25" s="338" t="s">
        <v>14</v>
      </c>
      <c r="C25" s="337"/>
      <c r="D25" s="337"/>
      <c r="E25" s="337"/>
      <c r="F25" s="13">
        <v>0.08</v>
      </c>
      <c r="G25" s="3"/>
      <c r="H25" s="4"/>
      <c r="I25" s="3"/>
      <c r="J25" s="3"/>
      <c r="K25" s="3"/>
      <c r="L25" s="3"/>
      <c r="M25" s="3"/>
      <c r="N25" s="3"/>
    </row>
    <row r="26" spans="1:14" x14ac:dyDescent="0.4">
      <c r="A26" s="3"/>
      <c r="B26" s="338" t="s">
        <v>15</v>
      </c>
      <c r="C26" s="337"/>
      <c r="D26" s="337"/>
      <c r="E26" s="337"/>
      <c r="F26" s="13">
        <v>0.14499999999999999</v>
      </c>
      <c r="G26" s="3"/>
      <c r="H26" s="4"/>
      <c r="I26" s="3"/>
      <c r="J26" s="3"/>
      <c r="K26" s="3"/>
      <c r="L26" s="3"/>
      <c r="M26" s="3"/>
      <c r="N26" s="3"/>
    </row>
    <row r="27" spans="1:14" x14ac:dyDescent="0.4">
      <c r="A27" s="3"/>
      <c r="B27" s="338" t="s">
        <v>16</v>
      </c>
      <c r="C27" s="337"/>
      <c r="D27" s="337"/>
      <c r="E27" s="337"/>
      <c r="F27" s="13">
        <v>5.3199999999999997E-2</v>
      </c>
      <c r="G27" s="3"/>
      <c r="H27" s="4"/>
      <c r="I27" s="3"/>
      <c r="J27" s="3"/>
      <c r="K27" s="3"/>
      <c r="L27" s="3"/>
      <c r="M27" s="3"/>
      <c r="N27" s="3"/>
    </row>
    <row r="28" spans="1:14" ht="15" thickBot="1" x14ac:dyDescent="0.45">
      <c r="A28" s="3"/>
      <c r="B28" s="339" t="s">
        <v>17</v>
      </c>
      <c r="C28" s="340"/>
      <c r="D28" s="340"/>
      <c r="E28" s="340"/>
      <c r="F28" s="14">
        <v>0.17</v>
      </c>
      <c r="G28" s="3"/>
      <c r="H28" s="4"/>
      <c r="I28" s="3"/>
      <c r="J28" s="3"/>
      <c r="K28" s="3"/>
      <c r="L28" s="3"/>
      <c r="M28" s="3"/>
      <c r="N28" s="3"/>
    </row>
    <row r="29" spans="1:14" ht="15" thickBot="1" x14ac:dyDescent="0.45">
      <c r="A29" s="3"/>
      <c r="B29" s="341" t="s">
        <v>18</v>
      </c>
      <c r="C29" s="332"/>
      <c r="D29" s="332"/>
      <c r="E29" s="333"/>
      <c r="F29" s="15">
        <f>F23+F24+F25+F26+F27+F28</f>
        <v>0.6926000000000001</v>
      </c>
      <c r="G29" s="3"/>
      <c r="H29" s="4"/>
      <c r="I29" s="3"/>
      <c r="J29" s="3"/>
      <c r="K29" s="3"/>
      <c r="L29" s="3"/>
      <c r="M29" s="3"/>
      <c r="N29" s="3"/>
    </row>
    <row r="30" spans="1:14" x14ac:dyDescent="0.4">
      <c r="A30" s="3"/>
      <c r="B30" s="10"/>
      <c r="C30" s="3"/>
      <c r="D30" s="3"/>
      <c r="E30" s="3"/>
      <c r="F30" s="19"/>
      <c r="G30" s="3"/>
      <c r="H30" s="4"/>
      <c r="I30" s="3"/>
      <c r="J30" s="3"/>
      <c r="K30" s="3"/>
      <c r="L30" s="3"/>
      <c r="M30" s="3"/>
      <c r="N30" s="3"/>
    </row>
    <row r="31" spans="1:14" x14ac:dyDescent="0.4">
      <c r="A31" s="3"/>
      <c r="B31" s="10" t="s">
        <v>19</v>
      </c>
      <c r="C31" s="3"/>
      <c r="D31" s="3"/>
      <c r="E31" s="3"/>
      <c r="F31" s="19"/>
      <c r="G31" s="3"/>
      <c r="H31" s="4"/>
      <c r="I31" s="3"/>
      <c r="J31" s="3"/>
      <c r="K31" s="3"/>
      <c r="L31" s="3"/>
      <c r="M31" s="3"/>
      <c r="N31" s="3"/>
    </row>
    <row r="32" spans="1:14" x14ac:dyDescent="0.4">
      <c r="A32" s="3"/>
      <c r="B32" s="20" t="s">
        <v>20</v>
      </c>
      <c r="C32" s="17"/>
      <c r="D32" s="17"/>
      <c r="E32" s="17"/>
      <c r="F32" s="20"/>
      <c r="G32" s="17"/>
      <c r="H32" s="18"/>
      <c r="I32" s="17"/>
      <c r="J32" s="17"/>
      <c r="K32" s="17"/>
      <c r="L32" s="17"/>
      <c r="M32" s="17"/>
      <c r="N32" s="17"/>
    </row>
    <row r="33" spans="1:67" x14ac:dyDescent="0.4">
      <c r="A33" s="3"/>
      <c r="B33" s="20"/>
      <c r="C33" s="17"/>
      <c r="D33" s="17"/>
      <c r="E33" s="17"/>
      <c r="F33" s="20"/>
      <c r="G33" s="17"/>
      <c r="H33" s="18"/>
      <c r="I33" s="17"/>
      <c r="J33" s="17"/>
      <c r="K33" s="17"/>
      <c r="L33" s="17"/>
      <c r="M33" s="17"/>
      <c r="N33" s="17"/>
    </row>
    <row r="34" spans="1:67" ht="61.5" customHeight="1" x14ac:dyDescent="0.4">
      <c r="A34" s="93"/>
      <c r="B34" s="93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111"/>
      <c r="Q34" s="3"/>
      <c r="R34" s="3"/>
      <c r="S34" s="3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ht="32.25" customHeight="1" x14ac:dyDescent="0.4">
      <c r="A35" s="93"/>
      <c r="B35" s="321" t="s">
        <v>55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94"/>
      <c r="N35" s="111"/>
    </row>
    <row r="36" spans="1:67" s="111" customFormat="1" x14ac:dyDescent="0.4">
      <c r="D36" s="170"/>
      <c r="E36" s="171"/>
    </row>
    <row r="37" spans="1:67" s="111" customFormat="1" x14ac:dyDescent="0.4">
      <c r="D37" s="170"/>
      <c r="E37" s="171"/>
    </row>
    <row r="38" spans="1:67" s="111" customFormat="1" x14ac:dyDescent="0.4">
      <c r="D38" s="170"/>
      <c r="E38" s="171"/>
    </row>
    <row r="39" spans="1:67" s="111" customFormat="1" x14ac:dyDescent="0.4">
      <c r="D39" s="170"/>
      <c r="E39" s="171"/>
    </row>
    <row r="40" spans="1:67" s="111" customFormat="1" x14ac:dyDescent="0.4">
      <c r="D40" s="170"/>
      <c r="E40" s="171"/>
    </row>
    <row r="41" spans="1:67" s="111" customFormat="1" x14ac:dyDescent="0.4">
      <c r="D41" s="170"/>
      <c r="E41" s="171"/>
    </row>
    <row r="42" spans="1:67" s="111" customFormat="1" x14ac:dyDescent="0.4">
      <c r="D42" s="170"/>
      <c r="E42" s="171"/>
    </row>
    <row r="43" spans="1:67" s="111" customFormat="1" x14ac:dyDescent="0.4">
      <c r="D43" s="170"/>
      <c r="E43" s="171"/>
    </row>
    <row r="44" spans="1:67" s="111" customFormat="1" x14ac:dyDescent="0.4">
      <c r="D44" s="170"/>
      <c r="E44" s="171"/>
    </row>
    <row r="45" spans="1:67" s="111" customFormat="1" x14ac:dyDescent="0.4">
      <c r="D45" s="170"/>
      <c r="E45" s="171"/>
    </row>
    <row r="46" spans="1:67" s="111" customFormat="1" x14ac:dyDescent="0.4">
      <c r="D46" s="170"/>
      <c r="E46" s="171"/>
    </row>
    <row r="47" spans="1:67" s="111" customFormat="1" x14ac:dyDescent="0.4">
      <c r="D47" s="170"/>
      <c r="E47" s="171"/>
    </row>
    <row r="48" spans="1:67" s="111" customFormat="1" x14ac:dyDescent="0.4">
      <c r="D48" s="170"/>
      <c r="E48" s="171"/>
    </row>
    <row r="49" spans="4:5" s="111" customFormat="1" x14ac:dyDescent="0.4">
      <c r="D49" s="170"/>
      <c r="E49" s="171"/>
    </row>
    <row r="50" spans="4:5" s="111" customFormat="1" x14ac:dyDescent="0.4">
      <c r="D50" s="170"/>
      <c r="E50" s="171"/>
    </row>
    <row r="51" spans="4:5" s="111" customFormat="1" x14ac:dyDescent="0.4">
      <c r="D51" s="170"/>
      <c r="E51" s="171"/>
    </row>
    <row r="52" spans="4:5" s="111" customFormat="1" x14ac:dyDescent="0.4">
      <c r="D52" s="170"/>
      <c r="E52" s="171"/>
    </row>
    <row r="53" spans="4:5" s="111" customFormat="1" x14ac:dyDescent="0.4">
      <c r="D53" s="170"/>
      <c r="E53" s="171"/>
    </row>
    <row r="54" spans="4:5" s="111" customFormat="1" x14ac:dyDescent="0.4">
      <c r="D54" s="170"/>
      <c r="E54" s="171"/>
    </row>
    <row r="55" spans="4:5" s="111" customFormat="1" x14ac:dyDescent="0.4">
      <c r="D55" s="170"/>
      <c r="E55" s="171"/>
    </row>
    <row r="56" spans="4:5" s="111" customFormat="1" x14ac:dyDescent="0.4">
      <c r="D56" s="170"/>
      <c r="E56" s="171"/>
    </row>
    <row r="57" spans="4:5" s="111" customFormat="1" x14ac:dyDescent="0.4">
      <c r="D57" s="170"/>
      <c r="E57" s="171"/>
    </row>
    <row r="58" spans="4:5" s="111" customFormat="1" x14ac:dyDescent="0.4">
      <c r="D58" s="170"/>
      <c r="E58" s="171"/>
    </row>
    <row r="59" spans="4:5" s="111" customFormat="1" x14ac:dyDescent="0.4">
      <c r="D59" s="170"/>
      <c r="E59" s="171"/>
    </row>
    <row r="60" spans="4:5" s="111" customFormat="1" x14ac:dyDescent="0.4">
      <c r="D60" s="170"/>
      <c r="E60" s="171"/>
    </row>
    <row r="61" spans="4:5" s="111" customFormat="1" x14ac:dyDescent="0.4">
      <c r="D61" s="170"/>
      <c r="E61" s="171"/>
    </row>
    <row r="62" spans="4:5" s="111" customFormat="1" x14ac:dyDescent="0.4">
      <c r="D62" s="170"/>
      <c r="E62" s="171"/>
    </row>
    <row r="63" spans="4:5" s="111" customFormat="1" x14ac:dyDescent="0.4">
      <c r="D63" s="170"/>
      <c r="E63" s="171"/>
    </row>
    <row r="64" spans="4:5" s="111" customFormat="1" x14ac:dyDescent="0.4">
      <c r="D64" s="170"/>
      <c r="E64" s="171"/>
    </row>
    <row r="65" spans="4:5" s="111" customFormat="1" x14ac:dyDescent="0.4">
      <c r="D65" s="170"/>
      <c r="E65" s="171"/>
    </row>
  </sheetData>
  <sheetProtection algorithmName="SHA-512" hashValue="hsEeFqVJ8hY+jgqbS2egS2FxZJFOlBeGkaRv2tzLM94DOpDuilaybWg6MJU/8arw7vPqVRuiGFvyRxlRmxL5BQ==" saltValue="FY/JyeEqVoKLTIM+t+NPTw==" spinCount="100000" sheet="1" formatCells="0" formatColumns="0" formatRows="0" insertColumns="0" insertRows="0" insertHyperlinks="0" deleteColumns="0" deleteRows="0" sort="0" autoFilter="0" pivotTables="0"/>
  <mergeCells count="12">
    <mergeCell ref="B35:L35"/>
    <mergeCell ref="B5:F5"/>
    <mergeCell ref="H5:K5"/>
    <mergeCell ref="B20:K20"/>
    <mergeCell ref="B22:F22"/>
    <mergeCell ref="B23:E23"/>
    <mergeCell ref="B24:E24"/>
    <mergeCell ref="B25:E25"/>
    <mergeCell ref="B26:E26"/>
    <mergeCell ref="B27:E27"/>
    <mergeCell ref="B28:E28"/>
    <mergeCell ref="B29:E29"/>
  </mergeCells>
  <pageMargins left="0.23622047244094491" right="0.23622047244094491" top="0.6692913385826772" bottom="0.35433070866141736" header="0.31496062992125984" footer="7.874015748031496E-2"/>
  <pageSetup paperSize="9" scale="67" orientation="landscape" r:id="rId1"/>
  <headerFooter scaleWithDoc="0">
    <oddHeader>&amp;L&amp;"-,Vet"&amp;14Richtlijn zzp-starttarieven werkenden filmfestivals - januari 2026</oddHeader>
    <oddFooter>Pagina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8D98-C5C1-4605-9DFF-EA31425998CD}">
  <sheetPr>
    <pageSetUpPr fitToPage="1"/>
  </sheetPr>
  <dimension ref="A1:DN36"/>
  <sheetViews>
    <sheetView zoomScaleNormal="100" workbookViewId="0"/>
  </sheetViews>
  <sheetFormatPr defaultColWidth="8.53515625" defaultRowHeight="14.6" x14ac:dyDescent="0.4"/>
  <cols>
    <col min="1" max="1" width="0.84375" style="125" customWidth="1"/>
    <col min="2" max="3" width="10.53515625" customWidth="1"/>
    <col min="4" max="15" width="11.53515625" style="27" customWidth="1"/>
    <col min="16" max="16" width="0.84375" customWidth="1"/>
    <col min="20" max="118" width="8.53515625" style="3"/>
  </cols>
  <sheetData>
    <row r="1" spans="1:118" s="91" customFormat="1" ht="31.95" customHeight="1" x14ac:dyDescent="0.4">
      <c r="A1" s="92"/>
      <c r="B1" s="296" t="s">
        <v>206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92"/>
      <c r="P1" s="92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</row>
    <row r="2" spans="1:118" ht="15" customHeight="1" x14ac:dyDescent="0.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5"/>
      <c r="P2" s="25"/>
      <c r="Q2" s="3"/>
      <c r="R2" s="3"/>
      <c r="S2" s="3"/>
    </row>
    <row r="3" spans="1:118" ht="50.7" customHeight="1" x14ac:dyDescent="0.4">
      <c r="B3" s="342" t="s">
        <v>210</v>
      </c>
      <c r="C3" s="343"/>
      <c r="D3" s="343"/>
      <c r="E3" s="343"/>
      <c r="F3" s="343"/>
      <c r="G3" s="343"/>
      <c r="H3" s="343"/>
      <c r="I3" s="343"/>
      <c r="J3" s="343"/>
      <c r="K3" s="343"/>
      <c r="L3" s="26"/>
      <c r="M3" s="25"/>
      <c r="N3" s="25"/>
      <c r="O3" s="25"/>
      <c r="P3" s="3"/>
      <c r="Q3" s="3"/>
      <c r="R3" s="3"/>
      <c r="S3" s="3"/>
    </row>
    <row r="4" spans="1:118" ht="15" customHeight="1" thickBot="1" x14ac:dyDescent="0.45">
      <c r="A4" s="182"/>
      <c r="B4" s="148"/>
      <c r="C4" s="148"/>
      <c r="D4" s="26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3"/>
      <c r="Q4" s="3"/>
      <c r="R4" s="3"/>
      <c r="S4" s="3"/>
    </row>
    <row r="5" spans="1:118" ht="14.7" customHeight="1" x14ac:dyDescent="0.4">
      <c r="A5" s="183"/>
      <c r="B5" s="298" t="s">
        <v>33</v>
      </c>
      <c r="C5" s="299"/>
      <c r="D5" s="147" t="s">
        <v>21</v>
      </c>
      <c r="E5" s="128" t="s">
        <v>22</v>
      </c>
      <c r="F5" s="128" t="s">
        <v>23</v>
      </c>
      <c r="G5" s="128" t="s">
        <v>24</v>
      </c>
      <c r="H5" s="128" t="s">
        <v>25</v>
      </c>
      <c r="I5" s="128" t="s">
        <v>26</v>
      </c>
      <c r="J5" s="128" t="s">
        <v>27</v>
      </c>
      <c r="K5" s="128" t="s">
        <v>28</v>
      </c>
      <c r="L5" s="128" t="s">
        <v>29</v>
      </c>
      <c r="M5" s="128" t="s">
        <v>30</v>
      </c>
      <c r="N5" s="129" t="s">
        <v>31</v>
      </c>
      <c r="O5" s="130" t="s">
        <v>32</v>
      </c>
      <c r="P5" s="3"/>
      <c r="Q5" s="3"/>
      <c r="R5" s="3"/>
      <c r="S5" s="3"/>
      <c r="V5" s="3" t="s">
        <v>56</v>
      </c>
    </row>
    <row r="6" spans="1:118" ht="14.7" customHeight="1" x14ac:dyDescent="0.4">
      <c r="A6" s="183"/>
      <c r="B6" s="300" t="s">
        <v>34</v>
      </c>
      <c r="C6" s="301"/>
      <c r="D6" s="143"/>
      <c r="E6" s="70"/>
      <c r="F6" s="70"/>
      <c r="G6" s="70"/>
      <c r="H6" s="70"/>
      <c r="I6" s="70"/>
      <c r="J6" s="70"/>
      <c r="K6" s="70"/>
      <c r="L6" s="70"/>
      <c r="M6" s="70"/>
      <c r="N6" s="71"/>
      <c r="O6" s="131"/>
      <c r="P6" s="3"/>
      <c r="Q6" s="3"/>
      <c r="R6" s="3"/>
      <c r="S6" s="3"/>
    </row>
    <row r="7" spans="1:118" ht="14.7" customHeight="1" x14ac:dyDescent="0.4">
      <c r="A7" s="183"/>
      <c r="B7" s="302"/>
      <c r="C7" s="303"/>
      <c r="D7" s="72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73">
        <v>8</v>
      </c>
      <c r="L7" s="73">
        <v>9</v>
      </c>
      <c r="M7" s="73">
        <v>10</v>
      </c>
      <c r="N7" s="74">
        <v>11</v>
      </c>
      <c r="O7" s="132">
        <v>12</v>
      </c>
      <c r="P7" s="3"/>
      <c r="Q7" s="3"/>
      <c r="R7" s="3"/>
      <c r="S7" s="3"/>
    </row>
    <row r="8" spans="1:118" ht="14.7" customHeight="1" x14ac:dyDescent="0.4">
      <c r="A8" s="183"/>
      <c r="B8" s="304" t="s">
        <v>35</v>
      </c>
      <c r="C8" s="146">
        <v>0</v>
      </c>
      <c r="D8" s="75"/>
      <c r="E8" s="115"/>
      <c r="F8" s="149">
        <v>2445</v>
      </c>
      <c r="G8" s="149">
        <v>2647</v>
      </c>
      <c r="H8" s="150">
        <v>2799</v>
      </c>
      <c r="I8" s="151">
        <v>2973</v>
      </c>
      <c r="J8" s="151">
        <v>3162</v>
      </c>
      <c r="K8" s="151">
        <v>3546</v>
      </c>
      <c r="L8" s="151">
        <v>3899</v>
      </c>
      <c r="M8" s="151">
        <v>4619</v>
      </c>
      <c r="N8" s="151">
        <v>4912</v>
      </c>
      <c r="O8" s="152">
        <v>5956</v>
      </c>
      <c r="P8" s="3"/>
      <c r="Q8" s="3"/>
      <c r="R8" s="3"/>
      <c r="S8" s="3"/>
    </row>
    <row r="9" spans="1:118" x14ac:dyDescent="0.4">
      <c r="A9" s="183"/>
      <c r="B9" s="305"/>
      <c r="C9" s="69">
        <v>1</v>
      </c>
      <c r="D9" s="62"/>
      <c r="E9" s="116"/>
      <c r="F9" s="153">
        <v>2517</v>
      </c>
      <c r="G9" s="153">
        <v>2724</v>
      </c>
      <c r="H9" s="154">
        <v>2885</v>
      </c>
      <c r="I9" s="155">
        <v>3083</v>
      </c>
      <c r="J9" s="156">
        <v>3279</v>
      </c>
      <c r="K9" s="156">
        <v>3667</v>
      </c>
      <c r="L9" s="156">
        <v>4037</v>
      </c>
      <c r="M9" s="156">
        <v>4761</v>
      </c>
      <c r="N9" s="156">
        <v>5079</v>
      </c>
      <c r="O9" s="157">
        <v>6161</v>
      </c>
      <c r="P9" s="3"/>
      <c r="Q9" s="3"/>
      <c r="R9" s="3"/>
      <c r="S9" s="3"/>
    </row>
    <row r="10" spans="1:118" x14ac:dyDescent="0.4">
      <c r="A10" s="183"/>
      <c r="B10" s="305"/>
      <c r="C10" s="69">
        <v>2</v>
      </c>
      <c r="D10" s="75"/>
      <c r="E10" s="115"/>
      <c r="F10" s="149">
        <v>2588</v>
      </c>
      <c r="G10" s="149">
        <v>2800</v>
      </c>
      <c r="H10" s="150">
        <v>2971</v>
      </c>
      <c r="I10" s="151">
        <v>3192</v>
      </c>
      <c r="J10" s="151">
        <v>3395</v>
      </c>
      <c r="K10" s="151">
        <v>3789</v>
      </c>
      <c r="L10" s="151">
        <v>4174</v>
      </c>
      <c r="M10" s="158">
        <v>4904</v>
      </c>
      <c r="N10" s="151">
        <v>5246</v>
      </c>
      <c r="O10" s="152">
        <v>6365</v>
      </c>
      <c r="P10" s="3"/>
      <c r="Q10" s="3"/>
      <c r="R10" s="3"/>
      <c r="S10" s="3"/>
    </row>
    <row r="11" spans="1:118" x14ac:dyDescent="0.4">
      <c r="A11" s="183"/>
      <c r="B11" s="305"/>
      <c r="C11" s="69">
        <v>3</v>
      </c>
      <c r="D11" s="62"/>
      <c r="E11" s="159">
        <v>2472</v>
      </c>
      <c r="F11" s="153">
        <v>2660</v>
      </c>
      <c r="G11" s="153">
        <v>2876</v>
      </c>
      <c r="H11" s="154">
        <v>3057</v>
      </c>
      <c r="I11" s="156">
        <v>3302</v>
      </c>
      <c r="J11" s="156">
        <v>3512</v>
      </c>
      <c r="K11" s="156">
        <v>3911</v>
      </c>
      <c r="L11" s="155">
        <v>4312</v>
      </c>
      <c r="M11" s="155">
        <v>5047</v>
      </c>
      <c r="N11" s="156">
        <v>5414</v>
      </c>
      <c r="O11" s="157">
        <v>6569</v>
      </c>
      <c r="P11" s="3"/>
      <c r="Q11" s="3"/>
      <c r="R11" s="3" t="s">
        <v>56</v>
      </c>
      <c r="S11" s="3"/>
    </row>
    <row r="12" spans="1:118" x14ac:dyDescent="0.4">
      <c r="A12" s="183"/>
      <c r="B12" s="305"/>
      <c r="C12" s="69">
        <v>4</v>
      </c>
      <c r="D12" s="75"/>
      <c r="E12" s="160">
        <v>2538</v>
      </c>
      <c r="F12" s="149">
        <v>2731</v>
      </c>
      <c r="G12" s="149">
        <v>2952</v>
      </c>
      <c r="H12" s="161">
        <v>3143</v>
      </c>
      <c r="I12" s="151">
        <v>3411</v>
      </c>
      <c r="J12" s="151">
        <v>3629</v>
      </c>
      <c r="K12" s="151">
        <v>4033</v>
      </c>
      <c r="L12" s="151">
        <v>4450</v>
      </c>
      <c r="M12" s="151">
        <v>5190</v>
      </c>
      <c r="N12" s="151">
        <v>5581</v>
      </c>
      <c r="O12" s="152">
        <v>6773</v>
      </c>
      <c r="P12" s="3"/>
      <c r="Q12" s="3"/>
      <c r="R12" s="3"/>
      <c r="S12" s="3"/>
    </row>
    <row r="13" spans="1:118" x14ac:dyDescent="0.4">
      <c r="A13" s="183"/>
      <c r="B13" s="305"/>
      <c r="C13" s="69">
        <v>5</v>
      </c>
      <c r="D13" s="62"/>
      <c r="E13" s="159">
        <v>2603</v>
      </c>
      <c r="F13" s="153">
        <v>2802</v>
      </c>
      <c r="G13" s="162">
        <v>3029</v>
      </c>
      <c r="H13" s="154">
        <v>3229</v>
      </c>
      <c r="I13" s="156">
        <v>3521</v>
      </c>
      <c r="J13" s="156">
        <v>3746</v>
      </c>
      <c r="K13" s="156">
        <v>4155</v>
      </c>
      <c r="L13" s="156">
        <v>4588</v>
      </c>
      <c r="M13" s="155">
        <v>5332</v>
      </c>
      <c r="N13" s="156">
        <v>5748</v>
      </c>
      <c r="O13" s="157">
        <v>6978</v>
      </c>
      <c r="P13" s="3"/>
      <c r="Q13" s="3"/>
      <c r="R13" s="3"/>
      <c r="S13" s="3"/>
    </row>
    <row r="14" spans="1:118" x14ac:dyDescent="0.4">
      <c r="A14" s="183"/>
      <c r="B14" s="305"/>
      <c r="C14" s="69">
        <v>6</v>
      </c>
      <c r="D14" s="151">
        <v>2477</v>
      </c>
      <c r="E14" s="160">
        <v>2668</v>
      </c>
      <c r="F14" s="149">
        <v>2874</v>
      </c>
      <c r="G14" s="149">
        <v>3105</v>
      </c>
      <c r="H14" s="150">
        <v>3315</v>
      </c>
      <c r="I14" s="151">
        <v>3630</v>
      </c>
      <c r="J14" s="151">
        <v>3863</v>
      </c>
      <c r="K14" s="151">
        <v>4277</v>
      </c>
      <c r="L14" s="151">
        <v>4726</v>
      </c>
      <c r="M14" s="151">
        <v>5475</v>
      </c>
      <c r="N14" s="151">
        <v>5916</v>
      </c>
      <c r="O14" s="152">
        <v>7182</v>
      </c>
      <c r="P14" s="3"/>
      <c r="Q14" s="3"/>
      <c r="R14" s="3"/>
      <c r="S14" s="3"/>
    </row>
    <row r="15" spans="1:118" x14ac:dyDescent="0.4">
      <c r="A15" s="183"/>
      <c r="B15" s="305"/>
      <c r="C15" s="69">
        <v>7</v>
      </c>
      <c r="D15" s="62"/>
      <c r="E15" s="159">
        <v>2733</v>
      </c>
      <c r="F15" s="153">
        <v>2945</v>
      </c>
      <c r="G15" s="153">
        <v>3181</v>
      </c>
      <c r="H15" s="153">
        <v>3402</v>
      </c>
      <c r="I15" s="153">
        <v>3740</v>
      </c>
      <c r="J15" s="153">
        <v>3980</v>
      </c>
      <c r="K15" s="153">
        <v>4398</v>
      </c>
      <c r="L15" s="153">
        <v>4864</v>
      </c>
      <c r="M15" s="153">
        <v>5618</v>
      </c>
      <c r="N15" s="153">
        <v>6083</v>
      </c>
      <c r="O15" s="157">
        <v>7386</v>
      </c>
      <c r="P15" s="3"/>
      <c r="Q15" s="3"/>
      <c r="R15" s="3"/>
      <c r="S15" s="3"/>
    </row>
    <row r="16" spans="1:118" x14ac:dyDescent="0.4">
      <c r="A16" s="183"/>
      <c r="B16" s="305"/>
      <c r="C16" s="69">
        <v>8</v>
      </c>
      <c r="D16" s="75"/>
      <c r="E16" s="160">
        <v>2799</v>
      </c>
      <c r="F16" s="163">
        <v>3016</v>
      </c>
      <c r="G16" s="149">
        <v>3258</v>
      </c>
      <c r="H16" s="164">
        <v>3488</v>
      </c>
      <c r="I16" s="165">
        <v>3850</v>
      </c>
      <c r="J16" s="165">
        <v>4097</v>
      </c>
      <c r="K16" s="166">
        <v>4520</v>
      </c>
      <c r="L16" s="165">
        <v>5001</v>
      </c>
      <c r="M16" s="165">
        <v>5761</v>
      </c>
      <c r="N16" s="165">
        <v>6250</v>
      </c>
      <c r="O16" s="167">
        <v>7591</v>
      </c>
      <c r="P16" s="117"/>
      <c r="Q16" s="118"/>
      <c r="R16" s="3"/>
      <c r="S16" s="3"/>
    </row>
    <row r="17" spans="1:19" x14ac:dyDescent="0.4">
      <c r="A17" s="183"/>
      <c r="B17" s="305"/>
      <c r="C17" s="69">
        <v>9</v>
      </c>
      <c r="D17" s="62"/>
      <c r="E17" s="116"/>
      <c r="F17" s="153">
        <v>3088</v>
      </c>
      <c r="G17" s="153">
        <v>3334</v>
      </c>
      <c r="H17" s="154">
        <v>3579</v>
      </c>
      <c r="I17" s="156">
        <v>3949</v>
      </c>
      <c r="J17" s="155">
        <v>4197</v>
      </c>
      <c r="K17" s="156">
        <v>4622</v>
      </c>
      <c r="L17" s="156">
        <v>5132</v>
      </c>
      <c r="M17" s="156">
        <v>5870</v>
      </c>
      <c r="N17" s="156">
        <v>6411</v>
      </c>
      <c r="O17" s="157">
        <v>7787</v>
      </c>
      <c r="P17" s="3"/>
      <c r="Q17" s="119"/>
      <c r="R17" s="3"/>
      <c r="S17" s="3"/>
    </row>
    <row r="18" spans="1:19" x14ac:dyDescent="0.4">
      <c r="A18" s="183"/>
      <c r="B18" s="305"/>
      <c r="C18" s="69">
        <v>10</v>
      </c>
      <c r="D18" s="75"/>
      <c r="E18" s="115"/>
      <c r="F18" s="140"/>
      <c r="G18" s="149">
        <v>3410</v>
      </c>
      <c r="H18" s="150">
        <v>3674</v>
      </c>
      <c r="I18" s="151">
        <v>4052</v>
      </c>
      <c r="J18" s="151">
        <v>4300</v>
      </c>
      <c r="K18" s="151">
        <v>4727</v>
      </c>
      <c r="L18" s="151">
        <v>5266</v>
      </c>
      <c r="M18" s="151">
        <v>5981</v>
      </c>
      <c r="N18" s="151">
        <v>6577</v>
      </c>
      <c r="O18" s="152">
        <v>7988</v>
      </c>
      <c r="P18" s="3"/>
      <c r="Q18" s="119"/>
      <c r="R18" s="3"/>
      <c r="S18" s="123"/>
    </row>
    <row r="19" spans="1:19" x14ac:dyDescent="0.4">
      <c r="A19" s="183"/>
      <c r="B19" s="305"/>
      <c r="C19" s="69">
        <v>11</v>
      </c>
      <c r="D19" s="62"/>
      <c r="E19" s="116"/>
      <c r="F19" s="141"/>
      <c r="G19" s="141"/>
      <c r="H19" s="154">
        <v>3770</v>
      </c>
      <c r="I19" s="156">
        <v>4157</v>
      </c>
      <c r="J19" s="156">
        <v>4405</v>
      </c>
      <c r="K19" s="156">
        <v>4834</v>
      </c>
      <c r="L19" s="156">
        <v>5403</v>
      </c>
      <c r="M19" s="156">
        <v>6096</v>
      </c>
      <c r="N19" s="156">
        <v>6746</v>
      </c>
      <c r="O19" s="157">
        <v>8195</v>
      </c>
      <c r="P19" s="3"/>
      <c r="Q19" s="119"/>
      <c r="R19" s="3"/>
      <c r="S19" s="3"/>
    </row>
    <row r="20" spans="1:19" x14ac:dyDescent="0.4">
      <c r="A20" s="183"/>
      <c r="B20" s="305"/>
      <c r="C20" s="69">
        <v>12</v>
      </c>
      <c r="D20" s="75"/>
      <c r="E20" s="115"/>
      <c r="F20" s="140"/>
      <c r="G20" s="140"/>
      <c r="H20" s="150">
        <v>3870</v>
      </c>
      <c r="I20" s="151">
        <v>4265</v>
      </c>
      <c r="J20" s="158">
        <v>4513</v>
      </c>
      <c r="K20" s="158">
        <v>4943</v>
      </c>
      <c r="L20" s="151">
        <v>5545</v>
      </c>
      <c r="M20" s="158">
        <v>6212</v>
      </c>
      <c r="N20" s="151">
        <v>6920</v>
      </c>
      <c r="O20" s="152">
        <v>8407</v>
      </c>
      <c r="P20" s="3"/>
      <c r="Q20" s="119"/>
      <c r="R20" s="3"/>
      <c r="S20" s="3"/>
    </row>
    <row r="21" spans="1:19" x14ac:dyDescent="0.4">
      <c r="A21" s="183"/>
      <c r="B21" s="305"/>
      <c r="C21" s="69">
        <v>13</v>
      </c>
      <c r="D21" s="62"/>
      <c r="E21" s="116"/>
      <c r="F21" s="141"/>
      <c r="G21" s="141"/>
      <c r="H21" s="154">
        <v>3972</v>
      </c>
      <c r="I21" s="156">
        <v>4376</v>
      </c>
      <c r="J21" s="156">
        <v>4624</v>
      </c>
      <c r="K21" s="156">
        <v>5055</v>
      </c>
      <c r="L21" s="156">
        <v>5690</v>
      </c>
      <c r="M21" s="62"/>
      <c r="N21" s="62"/>
      <c r="O21" s="133"/>
      <c r="P21" s="3"/>
      <c r="Q21" s="119"/>
      <c r="R21" s="3"/>
      <c r="S21" s="3"/>
    </row>
    <row r="22" spans="1:19" x14ac:dyDescent="0.4">
      <c r="A22" s="183"/>
      <c r="B22" s="305"/>
      <c r="C22" s="69">
        <v>14</v>
      </c>
      <c r="D22" s="75"/>
      <c r="E22" s="115"/>
      <c r="F22" s="140"/>
      <c r="G22" s="140"/>
      <c r="H22" s="150">
        <v>4079</v>
      </c>
      <c r="I22" s="151">
        <v>4490</v>
      </c>
      <c r="J22" s="158">
        <v>4737</v>
      </c>
      <c r="K22" s="151">
        <v>5169</v>
      </c>
      <c r="L22" s="75"/>
      <c r="M22" s="75"/>
      <c r="N22" s="75"/>
      <c r="O22" s="134"/>
      <c r="P22" s="3"/>
      <c r="Q22" s="119"/>
      <c r="R22" s="3"/>
      <c r="S22" s="3"/>
    </row>
    <row r="23" spans="1:19" ht="15" thickBot="1" x14ac:dyDescent="0.45">
      <c r="A23" s="183"/>
      <c r="B23" s="306"/>
      <c r="C23" s="135">
        <v>15</v>
      </c>
      <c r="D23" s="136"/>
      <c r="E23" s="137"/>
      <c r="F23" s="137"/>
      <c r="G23" s="136"/>
      <c r="H23" s="139"/>
      <c r="I23" s="168">
        <v>4605</v>
      </c>
      <c r="J23" s="168">
        <v>4854</v>
      </c>
      <c r="K23" s="136"/>
      <c r="L23" s="136"/>
      <c r="M23" s="136"/>
      <c r="N23" s="136"/>
      <c r="O23" s="138"/>
      <c r="P23" s="3"/>
      <c r="Q23" s="119"/>
      <c r="R23" s="3"/>
      <c r="S23" s="3"/>
    </row>
    <row r="24" spans="1:19" ht="15" customHeight="1" x14ac:dyDescent="0.4">
      <c r="A24" s="127"/>
      <c r="B24" s="3"/>
      <c r="C24" s="60"/>
      <c r="D24" s="58"/>
      <c r="E24" s="58"/>
      <c r="F24" s="58"/>
      <c r="G24" s="120"/>
      <c r="H24" s="121"/>
      <c r="I24" s="121"/>
      <c r="J24" s="121"/>
      <c r="K24" s="121"/>
      <c r="L24" s="121"/>
      <c r="M24" s="121"/>
      <c r="N24" s="121"/>
      <c r="O24" s="122"/>
      <c r="P24" s="123"/>
      <c r="Q24" s="124"/>
      <c r="R24" s="3"/>
      <c r="S24" s="3"/>
    </row>
    <row r="25" spans="1:19" ht="15" customHeight="1" thickBot="1" x14ac:dyDescent="0.45">
      <c r="B25" s="3"/>
      <c r="C25" s="113"/>
      <c r="D25" s="25"/>
      <c r="E25" s="114"/>
      <c r="F25" s="114"/>
      <c r="G25" s="25"/>
      <c r="H25" s="25"/>
      <c r="I25" s="25"/>
      <c r="J25" s="25"/>
      <c r="K25" s="25"/>
      <c r="L25" s="25"/>
      <c r="M25" s="25"/>
      <c r="N25" s="25"/>
      <c r="O25" s="25"/>
      <c r="P25" s="3"/>
      <c r="Q25" s="3"/>
      <c r="R25" s="3"/>
      <c r="S25" s="3"/>
    </row>
    <row r="26" spans="1:19" ht="28.2" customHeight="1" thickBot="1" x14ac:dyDescent="0.45">
      <c r="B26" s="290" t="s">
        <v>37</v>
      </c>
      <c r="C26" s="291"/>
      <c r="D26" s="291"/>
      <c r="E26" s="291"/>
      <c r="F26" s="291"/>
      <c r="G26" s="292"/>
      <c r="H26" s="24"/>
      <c r="I26" s="293" t="s">
        <v>50</v>
      </c>
      <c r="J26" s="294"/>
      <c r="K26" s="294"/>
      <c r="L26" s="294"/>
      <c r="M26" s="294"/>
      <c r="N26" s="294"/>
      <c r="O26" s="295"/>
      <c r="P26" s="3"/>
      <c r="Q26" s="3"/>
      <c r="R26" s="3"/>
      <c r="S26" s="3"/>
    </row>
    <row r="27" spans="1:19" ht="14.7" customHeight="1" x14ac:dyDescent="0.4">
      <c r="A27" s="169"/>
      <c r="B27" s="76" t="s">
        <v>1</v>
      </c>
      <c r="C27" s="77"/>
      <c r="D27" s="77"/>
      <c r="E27" s="77"/>
      <c r="F27" s="78"/>
      <c r="G27" s="78">
        <f>261*7.6</f>
        <v>1983.6</v>
      </c>
      <c r="H27" s="9"/>
      <c r="I27" s="310" t="s">
        <v>6</v>
      </c>
      <c r="J27" s="311"/>
      <c r="K27" s="311"/>
      <c r="L27" s="311"/>
      <c r="M27" s="311"/>
      <c r="N27" s="311"/>
      <c r="O27" s="312"/>
      <c r="P27" s="9"/>
      <c r="Q27" s="3"/>
      <c r="R27" s="3"/>
      <c r="S27" s="3"/>
    </row>
    <row r="28" spans="1:19" ht="15" thickBot="1" x14ac:dyDescent="0.45">
      <c r="A28" s="169"/>
      <c r="B28" s="79" t="s">
        <v>2</v>
      </c>
      <c r="C28" s="80"/>
      <c r="D28" s="80"/>
      <c r="E28" s="80"/>
      <c r="F28" s="81"/>
      <c r="G28" s="81">
        <v>38</v>
      </c>
      <c r="H28" s="9"/>
      <c r="I28" s="310" t="s">
        <v>7</v>
      </c>
      <c r="J28" s="311"/>
      <c r="K28" s="311"/>
      <c r="L28" s="311"/>
      <c r="M28" s="311"/>
      <c r="N28" s="311"/>
      <c r="O28" s="312"/>
      <c r="P28" s="9"/>
      <c r="Q28" s="3"/>
      <c r="R28" s="3"/>
      <c r="S28" s="3"/>
    </row>
    <row r="29" spans="1:19" x14ac:dyDescent="0.4">
      <c r="A29" s="169"/>
      <c r="B29" s="79" t="s">
        <v>3</v>
      </c>
      <c r="C29" s="80"/>
      <c r="D29" s="80"/>
      <c r="E29" s="80"/>
      <c r="F29" s="81"/>
      <c r="G29" s="81">
        <v>7.6</v>
      </c>
      <c r="H29" s="9"/>
      <c r="I29" s="313" t="s">
        <v>8</v>
      </c>
      <c r="J29" s="314"/>
      <c r="K29" s="314"/>
      <c r="L29" s="314"/>
      <c r="M29" s="50"/>
      <c r="N29" s="54"/>
      <c r="O29" s="51">
        <v>52</v>
      </c>
      <c r="P29" s="9"/>
      <c r="Q29" s="3"/>
      <c r="R29" s="3"/>
      <c r="S29" s="3"/>
    </row>
    <row r="30" spans="1:19" ht="14.7" customHeight="1" x14ac:dyDescent="0.4">
      <c r="A30" s="169"/>
      <c r="B30" s="79" t="s">
        <v>4</v>
      </c>
      <c r="C30" s="80"/>
      <c r="D30" s="80"/>
      <c r="E30" s="80"/>
      <c r="F30" s="81"/>
      <c r="G30" s="81">
        <f>25*7.6</f>
        <v>190</v>
      </c>
      <c r="H30" s="9"/>
      <c r="I30" s="315" t="s">
        <v>44</v>
      </c>
      <c r="J30" s="316"/>
      <c r="K30" s="316"/>
      <c r="L30" s="316"/>
      <c r="M30" s="49"/>
      <c r="N30" s="49"/>
      <c r="O30" s="52">
        <v>5</v>
      </c>
      <c r="P30" s="9"/>
      <c r="Q30" s="3"/>
      <c r="R30" s="3"/>
      <c r="S30" s="3"/>
    </row>
    <row r="31" spans="1:19" ht="15" customHeight="1" thickBot="1" x14ac:dyDescent="0.45">
      <c r="A31" s="169"/>
      <c r="B31" s="79" t="s">
        <v>5</v>
      </c>
      <c r="C31" s="80"/>
      <c r="D31" s="80"/>
      <c r="E31" s="80"/>
      <c r="F31" s="81"/>
      <c r="G31" s="81">
        <f>7*7.6</f>
        <v>53.199999999999996</v>
      </c>
      <c r="H31" s="9"/>
      <c r="I31" s="317" t="s">
        <v>43</v>
      </c>
      <c r="J31" s="318"/>
      <c r="K31" s="318"/>
      <c r="L31" s="318"/>
      <c r="M31" s="48"/>
      <c r="N31" s="48"/>
      <c r="O31" s="53">
        <v>1.4</v>
      </c>
      <c r="P31" s="9"/>
      <c r="Q31" s="3"/>
      <c r="R31" s="3"/>
      <c r="S31" s="3"/>
    </row>
    <row r="32" spans="1:19" ht="15" customHeight="1" thickBot="1" x14ac:dyDescent="0.45">
      <c r="A32" s="169"/>
      <c r="B32" s="86" t="s">
        <v>38</v>
      </c>
      <c r="C32" s="87"/>
      <c r="D32" s="87"/>
      <c r="E32" s="88"/>
      <c r="F32" s="89"/>
      <c r="G32" s="89">
        <f>G27-G30-G31</f>
        <v>1740.3999999999999</v>
      </c>
      <c r="H32" s="9"/>
      <c r="I32" s="319" t="s">
        <v>9</v>
      </c>
      <c r="J32" s="320"/>
      <c r="K32" s="320"/>
      <c r="L32" s="320"/>
      <c r="M32" s="55"/>
      <c r="N32" s="56"/>
      <c r="O32" s="57">
        <v>91.2</v>
      </c>
      <c r="P32" s="9"/>
      <c r="Q32" s="3"/>
      <c r="R32" s="3"/>
      <c r="S32" s="3"/>
    </row>
    <row r="33" spans="1:19" ht="15" thickBot="1" x14ac:dyDescent="0.45">
      <c r="A33" s="169"/>
      <c r="B33" s="82" t="s">
        <v>49</v>
      </c>
      <c r="C33" s="83"/>
      <c r="D33" s="84"/>
      <c r="E33" s="84"/>
      <c r="F33" s="84"/>
      <c r="G33" s="85"/>
      <c r="H33" s="24"/>
      <c r="I33" s="307" t="s">
        <v>51</v>
      </c>
      <c r="J33" s="308"/>
      <c r="K33" s="308"/>
      <c r="L33" s="308"/>
      <c r="M33" s="308"/>
      <c r="N33" s="308"/>
      <c r="O33" s="309"/>
      <c r="P33" s="9"/>
      <c r="Q33" s="3"/>
      <c r="R33" s="3"/>
      <c r="S33" s="3"/>
    </row>
    <row r="34" spans="1:19" ht="28.5" customHeight="1" x14ac:dyDescent="0.4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3"/>
      <c r="R34" s="3"/>
      <c r="S34" s="3"/>
    </row>
    <row r="35" spans="1:19" ht="61.5" customHeight="1" x14ac:dyDescent="0.4">
      <c r="A35" s="93"/>
      <c r="B35" s="93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2"/>
      <c r="Q35" s="3"/>
      <c r="R35" s="3"/>
      <c r="S35" s="3"/>
    </row>
    <row r="36" spans="1:19" x14ac:dyDescent="0.4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</sheetData>
  <sheetProtection algorithmName="SHA-512" hashValue="gmimvnXhQlFxQ5mcWVcz6fdUXrYO1kSn8b249oryHduCc5boJB7aoTh4tcoZAS04mFLELuKbU5nUMVLRMW5R/A==" saltValue="FHNu4IgE9gMTR5SH2fWCjQ==" spinCount="100000" sheet="1" formatCells="0" formatColumns="0" formatRows="0" insertColumns="0" insertRows="0" insertHyperlinks="0" deleteColumns="0" deleteRows="0" sort="0" autoFilter="0" pivotTables="0"/>
  <mergeCells count="14">
    <mergeCell ref="B26:G26"/>
    <mergeCell ref="I26:O26"/>
    <mergeCell ref="B1:N1"/>
    <mergeCell ref="B5:C5"/>
    <mergeCell ref="B6:C7"/>
    <mergeCell ref="B8:B23"/>
    <mergeCell ref="B3:K3"/>
    <mergeCell ref="I33:O33"/>
    <mergeCell ref="I27:O27"/>
    <mergeCell ref="I28:O28"/>
    <mergeCell ref="I29:L29"/>
    <mergeCell ref="I30:L30"/>
    <mergeCell ref="I31:L31"/>
    <mergeCell ref="I32:L32"/>
  </mergeCells>
  <pageMargins left="0.23622047244094491" right="0.23622047244094491" top="0.6692913385826772" bottom="0.35433070866141736" header="0.31496062992125984" footer="7.874015748031496E-2"/>
  <pageSetup paperSize="9" scale="81" orientation="landscape" r:id="rId1"/>
  <headerFooter scaleWithDoc="0">
    <oddHeader>&amp;L&amp;"-,Vet"&amp;14Salaristabel werkenden filmfestivals (38-urige werkweek) - januari 2025</oddHeader>
    <oddFooter>Pagina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71DE-811D-4E02-A6D3-19E3C75F73D4}">
  <sheetPr>
    <pageSetUpPr fitToPage="1"/>
  </sheetPr>
  <dimension ref="A1:BO65"/>
  <sheetViews>
    <sheetView workbookViewId="0"/>
  </sheetViews>
  <sheetFormatPr defaultColWidth="8.84375" defaultRowHeight="14.6" x14ac:dyDescent="0.4"/>
  <cols>
    <col min="1" max="1" width="0.84375" customWidth="1"/>
    <col min="2" max="2" width="11.84375" customWidth="1"/>
    <col min="3" max="3" width="5.15234375" customWidth="1"/>
    <col min="4" max="4" width="13.53515625" style="43" customWidth="1"/>
    <col min="5" max="5" width="12.84375" style="1" customWidth="1"/>
    <col min="6" max="6" width="12.53515625" customWidth="1"/>
    <col min="7" max="7" width="13.53515625" customWidth="1"/>
    <col min="8" max="8" width="5.15234375" customWidth="1"/>
    <col min="9" max="9" width="13.53515625" customWidth="1"/>
    <col min="10" max="11" width="15" customWidth="1"/>
    <col min="12" max="12" width="8.53515625" customWidth="1"/>
    <col min="15" max="67" width="8.84375" style="111"/>
  </cols>
  <sheetData>
    <row r="1" spans="1:67" ht="31.4" customHeight="1" x14ac:dyDescent="0.4">
      <c r="A1" s="107"/>
      <c r="B1" s="110" t="s">
        <v>207</v>
      </c>
      <c r="C1" s="107"/>
      <c r="D1" s="107"/>
      <c r="E1" s="107"/>
      <c r="F1" s="108"/>
      <c r="G1" s="107"/>
      <c r="H1" s="109"/>
      <c r="I1" s="107"/>
      <c r="J1" s="107"/>
      <c r="K1" s="107"/>
      <c r="L1" s="107"/>
      <c r="M1" s="107"/>
      <c r="N1" s="3"/>
    </row>
    <row r="2" spans="1:67" ht="15" customHeight="1" x14ac:dyDescent="0.5">
      <c r="A2" s="28"/>
      <c r="B2" s="28"/>
      <c r="C2" s="3"/>
      <c r="D2" s="3"/>
      <c r="E2" s="3"/>
      <c r="F2" s="25"/>
      <c r="G2" s="3"/>
      <c r="H2" s="4"/>
      <c r="I2" s="3"/>
      <c r="J2" s="3"/>
      <c r="K2" s="3"/>
      <c r="L2" s="3"/>
      <c r="M2" s="3"/>
      <c r="N2" s="3"/>
    </row>
    <row r="3" spans="1:67" ht="15.65" customHeight="1" x14ac:dyDescent="0.5">
      <c r="A3" s="28"/>
      <c r="B3" s="47" t="s">
        <v>54</v>
      </c>
      <c r="C3" s="3"/>
      <c r="D3" s="3"/>
      <c r="E3" s="3"/>
      <c r="F3" s="3"/>
      <c r="G3" s="25"/>
      <c r="H3" s="3"/>
      <c r="I3" s="4"/>
      <c r="J3" s="4"/>
      <c r="K3" s="4"/>
      <c r="L3" s="4"/>
      <c r="M3" s="3"/>
      <c r="N3" s="3"/>
    </row>
    <row r="4" spans="1:67" ht="15" customHeight="1" thickBot="1" x14ac:dyDescent="0.55000000000000004">
      <c r="A4" s="28"/>
      <c r="B4" s="3"/>
      <c r="C4" s="10"/>
      <c r="D4" s="41"/>
      <c r="E4" s="4"/>
      <c r="F4" s="3"/>
      <c r="G4" s="3"/>
      <c r="H4" s="3"/>
      <c r="I4" s="3"/>
      <c r="J4" s="3"/>
      <c r="K4" s="3"/>
      <c r="L4" s="3"/>
      <c r="M4" s="3"/>
      <c r="N4" s="3"/>
    </row>
    <row r="5" spans="1:67" ht="30" customHeight="1" thickBot="1" x14ac:dyDescent="0.45">
      <c r="B5" s="322" t="s">
        <v>52</v>
      </c>
      <c r="C5" s="323"/>
      <c r="D5" s="323"/>
      <c r="E5" s="323"/>
      <c r="F5" s="324"/>
      <c r="G5" s="38"/>
      <c r="H5" s="325" t="s">
        <v>53</v>
      </c>
      <c r="I5" s="326"/>
      <c r="J5" s="327"/>
      <c r="K5" s="328"/>
      <c r="L5" s="3"/>
      <c r="M5" s="3"/>
      <c r="N5" s="3"/>
      <c r="Q5" s="111" t="s">
        <v>56</v>
      </c>
    </row>
    <row r="6" spans="1:67" s="2" customFormat="1" ht="73.3" thickBot="1" x14ac:dyDescent="0.45">
      <c r="B6" s="21" t="s">
        <v>36</v>
      </c>
      <c r="C6" s="30" t="s">
        <v>0</v>
      </c>
      <c r="D6" s="16" t="s">
        <v>47</v>
      </c>
      <c r="E6" s="103" t="s">
        <v>10</v>
      </c>
      <c r="F6" s="99" t="s">
        <v>42</v>
      </c>
      <c r="G6" s="33"/>
      <c r="H6" s="30" t="s">
        <v>0</v>
      </c>
      <c r="I6" s="16" t="s">
        <v>48</v>
      </c>
      <c r="J6" s="31" t="s">
        <v>10</v>
      </c>
      <c r="K6" s="32" t="s">
        <v>41</v>
      </c>
      <c r="L6" s="6"/>
      <c r="M6" s="6"/>
      <c r="N6" s="6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</row>
    <row r="7" spans="1:67" ht="20.25" customHeight="1" thickBot="1" x14ac:dyDescent="0.45">
      <c r="B7" s="95" t="s">
        <v>32</v>
      </c>
      <c r="C7" s="7">
        <v>12</v>
      </c>
      <c r="D7" s="39">
        <f>'Salaristabel 2025'!O8/145.033</f>
        <v>41.066515896382207</v>
      </c>
      <c r="E7" s="104">
        <f t="shared" ref="E7:E18" si="0">(D7/100)*69.26</f>
        <v>28.442668909834318</v>
      </c>
      <c r="F7" s="100">
        <f t="shared" ref="F7:F18" si="1">D7+E7</f>
        <v>69.509184806216524</v>
      </c>
      <c r="G7" s="34"/>
      <c r="H7" s="7">
        <v>12</v>
      </c>
      <c r="I7" s="44">
        <f>'Salaristabel 2025'!O20/145.033</f>
        <v>57.966118055890732</v>
      </c>
      <c r="J7" s="35">
        <f t="shared" ref="J7:J18" si="2">(I7/100)*69.26</f>
        <v>40.14733336550993</v>
      </c>
      <c r="K7" s="29">
        <f t="shared" ref="K7:K18" si="3">I7+J7</f>
        <v>98.113451421400669</v>
      </c>
      <c r="L7" s="3"/>
      <c r="M7" s="3"/>
      <c r="N7" s="3"/>
    </row>
    <row r="8" spans="1:67" ht="20.25" customHeight="1" thickBot="1" x14ac:dyDescent="0.45">
      <c r="B8" s="96" t="s">
        <v>31</v>
      </c>
      <c r="C8" s="7">
        <v>11</v>
      </c>
      <c r="D8" s="39">
        <f>'Salaristabel 2025'!N8/145.033</f>
        <v>33.868154144229244</v>
      </c>
      <c r="E8" s="105">
        <f t="shared" si="0"/>
        <v>23.457083560293178</v>
      </c>
      <c r="F8" s="101">
        <f t="shared" si="1"/>
        <v>57.325237704522422</v>
      </c>
      <c r="G8" s="34"/>
      <c r="H8" s="7">
        <v>11</v>
      </c>
      <c r="I8" s="45">
        <f>'Salaristabel 2025'!N20/145.033</f>
        <v>47.71327904683762</v>
      </c>
      <c r="J8" s="36">
        <f t="shared" si="2"/>
        <v>33.046217067839741</v>
      </c>
      <c r="K8" s="22">
        <f t="shared" si="3"/>
        <v>80.759496114677361</v>
      </c>
      <c r="L8" s="3"/>
      <c r="M8" s="3"/>
      <c r="N8" s="3"/>
    </row>
    <row r="9" spans="1:67" ht="20.25" customHeight="1" thickBot="1" x14ac:dyDescent="0.45">
      <c r="B9" s="97" t="s">
        <v>30</v>
      </c>
      <c r="C9" s="7">
        <v>10</v>
      </c>
      <c r="D9" s="39">
        <f>'Salaristabel 2025'!M8/145.033</f>
        <v>31.847924265511988</v>
      </c>
      <c r="E9" s="105">
        <f t="shared" si="0"/>
        <v>22.057872346293607</v>
      </c>
      <c r="F9" s="100">
        <f t="shared" si="1"/>
        <v>53.905796611805599</v>
      </c>
      <c r="G9" s="34"/>
      <c r="H9" s="7">
        <v>10</v>
      </c>
      <c r="I9" s="45">
        <f>'Salaristabel 2025'!M20/145.033</f>
        <v>42.83163142181435</v>
      </c>
      <c r="J9" s="35">
        <f t="shared" si="2"/>
        <v>29.665187922748618</v>
      </c>
      <c r="K9" s="22">
        <f t="shared" si="3"/>
        <v>72.496819344562965</v>
      </c>
      <c r="L9" s="3"/>
      <c r="M9" s="3"/>
      <c r="N9" s="3"/>
    </row>
    <row r="10" spans="1:67" ht="20.25" customHeight="1" thickBot="1" x14ac:dyDescent="0.45">
      <c r="B10" s="97" t="s">
        <v>29</v>
      </c>
      <c r="C10" s="7">
        <v>9</v>
      </c>
      <c r="D10" s="39">
        <f>'Salaristabel 2025'!L8/145.033</f>
        <v>26.883536850234087</v>
      </c>
      <c r="E10" s="105">
        <f t="shared" si="0"/>
        <v>18.61953762247213</v>
      </c>
      <c r="F10" s="100">
        <f t="shared" si="1"/>
        <v>45.503074472706217</v>
      </c>
      <c r="G10" s="34"/>
      <c r="H10" s="7">
        <v>9</v>
      </c>
      <c r="I10" s="44">
        <f>'Salaristabel 2025'!L21/145.033</f>
        <v>39.232450545737869</v>
      </c>
      <c r="J10" s="35">
        <f t="shared" si="2"/>
        <v>27.172395247978049</v>
      </c>
      <c r="K10" s="22">
        <f t="shared" si="3"/>
        <v>66.404845793715921</v>
      </c>
      <c r="L10" s="3"/>
      <c r="M10" s="3"/>
      <c r="N10" s="3"/>
    </row>
    <row r="11" spans="1:67" ht="20.25" customHeight="1" thickBot="1" x14ac:dyDescent="0.45">
      <c r="B11" s="97" t="s">
        <v>28</v>
      </c>
      <c r="C11" s="7">
        <v>8</v>
      </c>
      <c r="D11" s="39">
        <f>'Salaristabel 2025'!K8/145.033</f>
        <v>24.449608020243669</v>
      </c>
      <c r="E11" s="105">
        <f t="shared" si="0"/>
        <v>16.933798514820765</v>
      </c>
      <c r="F11" s="100">
        <f t="shared" si="1"/>
        <v>41.383406535064438</v>
      </c>
      <c r="G11" s="34"/>
      <c r="H11" s="7">
        <v>8</v>
      </c>
      <c r="I11" s="45">
        <f>'Salaristabel 2025'!K22/145.033</f>
        <v>35.640164652182612</v>
      </c>
      <c r="J11" s="35">
        <f t="shared" si="2"/>
        <v>24.684378038101677</v>
      </c>
      <c r="K11" s="22">
        <f t="shared" si="3"/>
        <v>60.324542690284289</v>
      </c>
      <c r="L11" s="3"/>
      <c r="M11" s="3"/>
      <c r="N11" s="3"/>
    </row>
    <row r="12" spans="1:67" ht="20.25" customHeight="1" thickBot="1" x14ac:dyDescent="0.45">
      <c r="B12" s="97" t="s">
        <v>27</v>
      </c>
      <c r="C12" s="7">
        <v>7</v>
      </c>
      <c r="D12" s="39">
        <f>'Salaristabel 2025'!J8/145.033</f>
        <v>21.801934732095457</v>
      </c>
      <c r="E12" s="105">
        <f t="shared" si="0"/>
        <v>15.100019995449316</v>
      </c>
      <c r="F12" s="100">
        <f t="shared" si="1"/>
        <v>36.901954727544776</v>
      </c>
      <c r="G12" s="34"/>
      <c r="H12" s="7">
        <v>7</v>
      </c>
      <c r="I12" s="45">
        <f>'Salaristabel 2025'!J23/145.033</f>
        <v>33.468245157998524</v>
      </c>
      <c r="J12" s="35">
        <f t="shared" si="2"/>
        <v>23.180106596429777</v>
      </c>
      <c r="K12" s="22">
        <f t="shared" si="3"/>
        <v>56.648351754428305</v>
      </c>
      <c r="L12" s="3"/>
      <c r="M12" s="3"/>
      <c r="N12" s="3"/>
    </row>
    <row r="13" spans="1:67" ht="20.25" customHeight="1" thickBot="1" x14ac:dyDescent="0.45">
      <c r="B13" s="97" t="s">
        <v>26</v>
      </c>
      <c r="C13" s="7">
        <v>6</v>
      </c>
      <c r="D13" s="39">
        <f>'Salaristabel 2025'!I8/145.033</f>
        <v>20.498783035585006</v>
      </c>
      <c r="E13" s="105">
        <f t="shared" si="0"/>
        <v>14.197457130446177</v>
      </c>
      <c r="F13" s="100">
        <f t="shared" si="1"/>
        <v>34.696240166031181</v>
      </c>
      <c r="G13" s="34"/>
      <c r="H13" s="7">
        <v>6</v>
      </c>
      <c r="I13" s="45">
        <f>'Salaristabel 2025'!I23/145.033</f>
        <v>31.751394510214919</v>
      </c>
      <c r="J13" s="35">
        <f t="shared" si="2"/>
        <v>21.991015837774857</v>
      </c>
      <c r="K13" s="22">
        <f t="shared" si="3"/>
        <v>53.742410347989775</v>
      </c>
      <c r="L13" s="3"/>
      <c r="M13" s="3"/>
      <c r="N13" s="3"/>
    </row>
    <row r="14" spans="1:67" ht="20.25" customHeight="1" thickBot="1" x14ac:dyDescent="0.45">
      <c r="B14" s="97" t="s">
        <v>25</v>
      </c>
      <c r="C14" s="7">
        <v>5</v>
      </c>
      <c r="D14" s="39">
        <f>'Salaristabel 2025'!H8/145.033</f>
        <v>19.299056076892846</v>
      </c>
      <c r="E14" s="105">
        <f t="shared" si="0"/>
        <v>13.366526238855986</v>
      </c>
      <c r="F14" s="100">
        <f t="shared" si="1"/>
        <v>32.665582315748836</v>
      </c>
      <c r="G14" s="34"/>
      <c r="H14" s="7">
        <v>5</v>
      </c>
      <c r="I14" s="45">
        <f>'Salaristabel 2025'!H22/145.033</f>
        <v>28.124633704053561</v>
      </c>
      <c r="J14" s="35">
        <f t="shared" si="2"/>
        <v>19.479121303427497</v>
      </c>
      <c r="K14" s="22">
        <f t="shared" si="3"/>
        <v>47.603755007481055</v>
      </c>
      <c r="L14" s="3"/>
      <c r="M14" s="3"/>
      <c r="N14" s="3"/>
    </row>
    <row r="15" spans="1:67" ht="20.25" customHeight="1" thickBot="1" x14ac:dyDescent="0.45">
      <c r="B15" s="97" t="s">
        <v>24</v>
      </c>
      <c r="C15" s="7">
        <v>4</v>
      </c>
      <c r="D15" s="39">
        <f>'Salaristabel 2025'!G8/145.033</f>
        <v>18.251018733667511</v>
      </c>
      <c r="E15" s="105">
        <f t="shared" si="0"/>
        <v>12.640655574938119</v>
      </c>
      <c r="F15" s="100">
        <f t="shared" si="1"/>
        <v>30.89167430860563</v>
      </c>
      <c r="G15" s="34"/>
      <c r="H15" s="7">
        <v>4</v>
      </c>
      <c r="I15" s="45">
        <f>'Salaristabel 2025'!G18/145.033</f>
        <v>23.511890397357845</v>
      </c>
      <c r="J15" s="35">
        <f t="shared" si="2"/>
        <v>16.284335289210045</v>
      </c>
      <c r="K15" s="22">
        <f t="shared" si="3"/>
        <v>39.796225686567894</v>
      </c>
      <c r="L15" s="3"/>
      <c r="M15" s="3"/>
      <c r="N15" s="3"/>
    </row>
    <row r="16" spans="1:67" ht="20.25" customHeight="1" thickBot="1" x14ac:dyDescent="0.45">
      <c r="B16" s="97" t="s">
        <v>23</v>
      </c>
      <c r="C16" s="7">
        <v>3</v>
      </c>
      <c r="D16" s="39">
        <f>'Salaristabel 2025'!F8/145.033</f>
        <v>16.858232264381211</v>
      </c>
      <c r="E16" s="105">
        <f t="shared" si="0"/>
        <v>11.676011666310428</v>
      </c>
      <c r="F16" s="100">
        <f t="shared" si="1"/>
        <v>28.534243930691638</v>
      </c>
      <c r="G16" s="34"/>
      <c r="H16" s="7">
        <v>3</v>
      </c>
      <c r="I16" s="45">
        <f>'Salaristabel 2025'!F17/145.033</f>
        <v>21.291706025525226</v>
      </c>
      <c r="J16" s="35">
        <f t="shared" si="2"/>
        <v>14.746635593278773</v>
      </c>
      <c r="K16" s="22">
        <f t="shared" si="3"/>
        <v>36.038341618803997</v>
      </c>
      <c r="L16" s="3"/>
      <c r="M16" s="3"/>
      <c r="N16" s="3"/>
    </row>
    <row r="17" spans="2:14" ht="20.25" customHeight="1" thickBot="1" x14ac:dyDescent="0.45">
      <c r="B17" s="97" t="s">
        <v>22</v>
      </c>
      <c r="C17" s="7">
        <v>2</v>
      </c>
      <c r="D17" s="39">
        <f>'Salaristabel 2025'!E11/145.033</f>
        <v>17.044396792454133</v>
      </c>
      <c r="E17" s="105">
        <f t="shared" si="0"/>
        <v>11.804949218453734</v>
      </c>
      <c r="F17" s="100">
        <f t="shared" si="1"/>
        <v>28.849346010907865</v>
      </c>
      <c r="G17" s="34"/>
      <c r="H17" s="7">
        <v>2</v>
      </c>
      <c r="I17" s="45">
        <f>'Salaristabel 2025'!E16/145.033</f>
        <v>19.299056076892846</v>
      </c>
      <c r="J17" s="35">
        <f t="shared" si="2"/>
        <v>13.366526238855986</v>
      </c>
      <c r="K17" s="22">
        <f t="shared" si="3"/>
        <v>32.665582315748836</v>
      </c>
      <c r="L17" s="3"/>
      <c r="M17" s="3"/>
      <c r="N17" s="3"/>
    </row>
    <row r="18" spans="2:14" ht="20.25" customHeight="1" thickBot="1" x14ac:dyDescent="0.45">
      <c r="B18" s="98" t="s">
        <v>21</v>
      </c>
      <c r="C18" s="8">
        <v>1</v>
      </c>
      <c r="D18" s="40">
        <f>'Salaristabel 2025'!D14/145.033</f>
        <v>17.07887170506023</v>
      </c>
      <c r="E18" s="106">
        <f t="shared" si="0"/>
        <v>11.828826542924716</v>
      </c>
      <c r="F18" s="102">
        <f t="shared" si="1"/>
        <v>28.907698247984946</v>
      </c>
      <c r="G18" s="34"/>
      <c r="H18" s="8">
        <v>1</v>
      </c>
      <c r="I18" s="46">
        <f>'Salaristabel 2025'!D14/145.033</f>
        <v>17.07887170506023</v>
      </c>
      <c r="J18" s="37">
        <f t="shared" si="2"/>
        <v>11.828826542924716</v>
      </c>
      <c r="K18" s="23">
        <f t="shared" si="3"/>
        <v>28.907698247984946</v>
      </c>
      <c r="L18" s="3"/>
      <c r="M18" s="3"/>
      <c r="N18" s="3"/>
    </row>
    <row r="19" spans="2:14" x14ac:dyDescent="0.4">
      <c r="B19" s="3"/>
      <c r="C19" s="3"/>
      <c r="D19" s="42"/>
      <c r="E19" s="4"/>
      <c r="F19" s="3"/>
      <c r="G19" s="3"/>
      <c r="H19" s="3"/>
      <c r="I19" s="3"/>
      <c r="J19" s="3"/>
      <c r="K19" s="3"/>
      <c r="L19" s="3"/>
      <c r="M19" s="3"/>
      <c r="N19" s="3"/>
    </row>
    <row r="20" spans="2:14" ht="64.5" customHeight="1" x14ac:dyDescent="0.4">
      <c r="B20" s="329" t="s">
        <v>213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"/>
      <c r="M20" s="3"/>
      <c r="N20" s="3"/>
    </row>
    <row r="21" spans="2:14" ht="15" thickBot="1" x14ac:dyDescent="0.45">
      <c r="B21" s="3"/>
      <c r="C21" s="3"/>
      <c r="D21" s="5"/>
      <c r="E21" s="5"/>
      <c r="F21" s="3"/>
      <c r="G21" s="3"/>
      <c r="H21" s="4"/>
      <c r="I21" s="3"/>
      <c r="J21" s="3"/>
      <c r="K21" s="3"/>
      <c r="L21" s="3"/>
      <c r="M21" s="3"/>
      <c r="N21" s="3"/>
    </row>
    <row r="22" spans="2:14" ht="15" thickBot="1" x14ac:dyDescent="0.45">
      <c r="B22" s="331" t="s">
        <v>11</v>
      </c>
      <c r="C22" s="332"/>
      <c r="D22" s="332"/>
      <c r="E22" s="332"/>
      <c r="F22" s="333"/>
      <c r="G22" s="3"/>
      <c r="H22" s="4"/>
      <c r="I22" s="3"/>
      <c r="J22" s="3"/>
      <c r="K22" s="3"/>
      <c r="L22" s="3"/>
      <c r="M22" s="3"/>
      <c r="N22" s="3"/>
    </row>
    <row r="23" spans="2:14" x14ac:dyDescent="0.4">
      <c r="B23" s="334" t="s">
        <v>12</v>
      </c>
      <c r="C23" s="335"/>
      <c r="D23" s="335"/>
      <c r="E23" s="335"/>
      <c r="F23" s="11">
        <v>0.15</v>
      </c>
      <c r="G23" s="3"/>
      <c r="H23" s="4"/>
      <c r="I23" s="3"/>
      <c r="J23" s="3"/>
      <c r="K23" s="3"/>
      <c r="L23" s="3"/>
      <c r="M23" s="3"/>
      <c r="N23" s="3"/>
    </row>
    <row r="24" spans="2:14" x14ac:dyDescent="0.4">
      <c r="B24" s="336" t="s">
        <v>13</v>
      </c>
      <c r="C24" s="337"/>
      <c r="D24" s="337"/>
      <c r="E24" s="337"/>
      <c r="F24" s="12">
        <v>9.4399999999999998E-2</v>
      </c>
      <c r="G24" s="3"/>
      <c r="H24" s="4"/>
      <c r="I24" s="3"/>
      <c r="J24" s="3"/>
      <c r="K24" s="3"/>
      <c r="L24" s="3"/>
      <c r="M24" s="3"/>
      <c r="N24" s="3"/>
    </row>
    <row r="25" spans="2:14" x14ac:dyDescent="0.4">
      <c r="B25" s="338" t="s">
        <v>14</v>
      </c>
      <c r="C25" s="337"/>
      <c r="D25" s="337"/>
      <c r="E25" s="337"/>
      <c r="F25" s="13">
        <v>0.08</v>
      </c>
      <c r="G25" s="3"/>
      <c r="H25" s="4"/>
      <c r="I25" s="3"/>
      <c r="J25" s="3"/>
      <c r="K25" s="3"/>
      <c r="L25" s="3"/>
      <c r="M25" s="3"/>
      <c r="N25" s="3"/>
    </row>
    <row r="26" spans="2:14" x14ac:dyDescent="0.4">
      <c r="B26" s="338" t="s">
        <v>15</v>
      </c>
      <c r="C26" s="337"/>
      <c r="D26" s="337"/>
      <c r="E26" s="337"/>
      <c r="F26" s="13">
        <v>0.14499999999999999</v>
      </c>
      <c r="G26" s="3"/>
      <c r="H26" s="4"/>
      <c r="I26" s="3"/>
      <c r="J26" s="3"/>
      <c r="K26" s="3"/>
      <c r="L26" s="3"/>
      <c r="M26" s="3"/>
      <c r="N26" s="3"/>
    </row>
    <row r="27" spans="2:14" x14ac:dyDescent="0.4">
      <c r="B27" s="338" t="s">
        <v>16</v>
      </c>
      <c r="C27" s="337"/>
      <c r="D27" s="337"/>
      <c r="E27" s="337"/>
      <c r="F27" s="13">
        <v>5.3199999999999997E-2</v>
      </c>
      <c r="G27" s="3"/>
      <c r="H27" s="4"/>
      <c r="I27" s="3"/>
      <c r="J27" s="3"/>
      <c r="K27" s="3"/>
      <c r="L27" s="3"/>
      <c r="M27" s="3"/>
      <c r="N27" s="3"/>
    </row>
    <row r="28" spans="2:14" ht="15" thickBot="1" x14ac:dyDescent="0.45">
      <c r="B28" s="339" t="s">
        <v>17</v>
      </c>
      <c r="C28" s="340"/>
      <c r="D28" s="340"/>
      <c r="E28" s="340"/>
      <c r="F28" s="14">
        <v>0.17</v>
      </c>
      <c r="G28" s="3"/>
      <c r="H28" s="4"/>
      <c r="I28" s="3"/>
      <c r="J28" s="3"/>
      <c r="K28" s="3"/>
      <c r="L28" s="3"/>
      <c r="M28" s="3"/>
      <c r="N28" s="3"/>
    </row>
    <row r="29" spans="2:14" ht="15" thickBot="1" x14ac:dyDescent="0.45">
      <c r="B29" s="341" t="s">
        <v>18</v>
      </c>
      <c r="C29" s="332"/>
      <c r="D29" s="332"/>
      <c r="E29" s="333"/>
      <c r="F29" s="15">
        <f>F23+F24+F25+F26+F27+F28</f>
        <v>0.6926000000000001</v>
      </c>
      <c r="G29" s="3"/>
      <c r="H29" s="4"/>
      <c r="I29" s="3"/>
      <c r="J29" s="3"/>
      <c r="K29" s="3"/>
      <c r="L29" s="3"/>
      <c r="M29" s="3"/>
      <c r="N29" s="3"/>
    </row>
    <row r="30" spans="2:14" x14ac:dyDescent="0.4">
      <c r="B30" s="10"/>
      <c r="C30" s="3"/>
      <c r="D30" s="3"/>
      <c r="E30" s="3"/>
      <c r="F30" s="19"/>
      <c r="G30" s="3"/>
      <c r="H30" s="4"/>
      <c r="I30" s="3"/>
      <c r="J30" s="3"/>
      <c r="K30" s="3"/>
      <c r="L30" s="3"/>
      <c r="M30" s="3"/>
      <c r="N30" s="3"/>
    </row>
    <row r="31" spans="2:14" x14ac:dyDescent="0.4">
      <c r="B31" s="10" t="s">
        <v>19</v>
      </c>
      <c r="C31" s="3"/>
      <c r="D31" s="3"/>
      <c r="E31" s="3"/>
      <c r="F31" s="19"/>
      <c r="G31" s="3"/>
      <c r="H31" s="4"/>
      <c r="I31" s="3"/>
      <c r="J31" s="3"/>
      <c r="K31" s="3"/>
      <c r="L31" s="3"/>
      <c r="M31" s="3"/>
      <c r="N31" s="3"/>
    </row>
    <row r="32" spans="2:14" x14ac:dyDescent="0.4">
      <c r="B32" s="20" t="s">
        <v>20</v>
      </c>
      <c r="C32" s="17"/>
      <c r="D32" s="17"/>
      <c r="E32" s="17"/>
      <c r="F32" s="20"/>
      <c r="G32" s="17"/>
      <c r="H32" s="18"/>
      <c r="I32" s="17"/>
      <c r="J32" s="17"/>
      <c r="K32" s="17"/>
      <c r="L32" s="17"/>
      <c r="M32" s="17"/>
      <c r="N32" s="17"/>
    </row>
    <row r="33" spans="1:67" x14ac:dyDescent="0.4">
      <c r="B33" s="20"/>
      <c r="C33" s="17"/>
      <c r="D33" s="17"/>
      <c r="E33" s="17"/>
      <c r="F33" s="20"/>
      <c r="G33" s="17"/>
      <c r="H33" s="18"/>
      <c r="I33" s="17"/>
      <c r="J33" s="17"/>
      <c r="K33" s="17"/>
      <c r="L33" s="17"/>
      <c r="M33" s="17"/>
      <c r="N33" s="17"/>
    </row>
    <row r="34" spans="1:67" ht="61.5" customHeight="1" x14ac:dyDescent="0.4">
      <c r="A34" s="93"/>
      <c r="B34" s="93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111"/>
      <c r="Q34" s="3"/>
      <c r="R34" s="3"/>
      <c r="S34" s="3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ht="32.25" customHeight="1" x14ac:dyDescent="0.4">
      <c r="A35" s="93"/>
      <c r="B35" s="321" t="s">
        <v>55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94"/>
      <c r="N35" s="111"/>
    </row>
    <row r="36" spans="1:67" s="111" customFormat="1" x14ac:dyDescent="0.4">
      <c r="D36" s="170"/>
      <c r="E36" s="171"/>
    </row>
    <row r="37" spans="1:67" s="111" customFormat="1" x14ac:dyDescent="0.4">
      <c r="D37" s="170"/>
      <c r="E37" s="171"/>
    </row>
    <row r="38" spans="1:67" s="111" customFormat="1" x14ac:dyDescent="0.4">
      <c r="D38" s="170"/>
      <c r="E38" s="171"/>
    </row>
    <row r="39" spans="1:67" s="111" customFormat="1" x14ac:dyDescent="0.4">
      <c r="D39" s="170"/>
      <c r="E39" s="171"/>
    </row>
    <row r="40" spans="1:67" s="111" customFormat="1" x14ac:dyDescent="0.4">
      <c r="D40" s="170"/>
      <c r="E40" s="171"/>
    </row>
    <row r="41" spans="1:67" s="111" customFormat="1" x14ac:dyDescent="0.4">
      <c r="D41" s="170"/>
      <c r="E41" s="171"/>
    </row>
    <row r="42" spans="1:67" s="111" customFormat="1" x14ac:dyDescent="0.4">
      <c r="D42" s="170"/>
      <c r="E42" s="171"/>
    </row>
    <row r="43" spans="1:67" s="111" customFormat="1" x14ac:dyDescent="0.4">
      <c r="D43" s="170"/>
      <c r="E43" s="171"/>
    </row>
    <row r="44" spans="1:67" s="111" customFormat="1" x14ac:dyDescent="0.4">
      <c r="D44" s="170"/>
      <c r="E44" s="171"/>
    </row>
    <row r="45" spans="1:67" s="111" customFormat="1" x14ac:dyDescent="0.4">
      <c r="D45" s="170"/>
      <c r="E45" s="171"/>
    </row>
    <row r="46" spans="1:67" s="111" customFormat="1" x14ac:dyDescent="0.4">
      <c r="D46" s="170"/>
      <c r="E46" s="171"/>
    </row>
    <row r="47" spans="1:67" s="111" customFormat="1" x14ac:dyDescent="0.4">
      <c r="D47" s="170"/>
      <c r="E47" s="171"/>
    </row>
    <row r="48" spans="1:67" s="111" customFormat="1" x14ac:dyDescent="0.4">
      <c r="D48" s="170"/>
      <c r="E48" s="171"/>
    </row>
    <row r="49" spans="4:5" s="111" customFormat="1" x14ac:dyDescent="0.4">
      <c r="D49" s="170"/>
      <c r="E49" s="171"/>
    </row>
    <row r="50" spans="4:5" s="111" customFormat="1" x14ac:dyDescent="0.4">
      <c r="D50" s="170"/>
      <c r="E50" s="171"/>
    </row>
    <row r="51" spans="4:5" s="111" customFormat="1" x14ac:dyDescent="0.4">
      <c r="D51" s="170"/>
      <c r="E51" s="171"/>
    </row>
    <row r="52" spans="4:5" s="111" customFormat="1" x14ac:dyDescent="0.4">
      <c r="D52" s="170"/>
      <c r="E52" s="171"/>
    </row>
    <row r="53" spans="4:5" s="111" customFormat="1" x14ac:dyDescent="0.4">
      <c r="D53" s="170"/>
      <c r="E53" s="171"/>
    </row>
    <row r="54" spans="4:5" s="111" customFormat="1" x14ac:dyDescent="0.4">
      <c r="D54" s="170"/>
      <c r="E54" s="171"/>
    </row>
    <row r="55" spans="4:5" s="111" customFormat="1" x14ac:dyDescent="0.4">
      <c r="D55" s="170"/>
      <c r="E55" s="171"/>
    </row>
    <row r="56" spans="4:5" s="111" customFormat="1" x14ac:dyDescent="0.4">
      <c r="D56" s="170"/>
      <c r="E56" s="171"/>
    </row>
    <row r="57" spans="4:5" s="111" customFormat="1" x14ac:dyDescent="0.4">
      <c r="D57" s="170"/>
      <c r="E57" s="171"/>
    </row>
    <row r="58" spans="4:5" s="111" customFormat="1" x14ac:dyDescent="0.4">
      <c r="D58" s="170"/>
      <c r="E58" s="171"/>
    </row>
    <row r="59" spans="4:5" s="111" customFormat="1" x14ac:dyDescent="0.4">
      <c r="D59" s="170"/>
      <c r="E59" s="171"/>
    </row>
    <row r="60" spans="4:5" s="111" customFormat="1" x14ac:dyDescent="0.4">
      <c r="D60" s="170"/>
      <c r="E60" s="171"/>
    </row>
    <row r="61" spans="4:5" s="111" customFormat="1" x14ac:dyDescent="0.4">
      <c r="D61" s="170"/>
      <c r="E61" s="171"/>
    </row>
    <row r="62" spans="4:5" s="111" customFormat="1" x14ac:dyDescent="0.4">
      <c r="D62" s="170"/>
      <c r="E62" s="171"/>
    </row>
    <row r="63" spans="4:5" s="111" customFormat="1" x14ac:dyDescent="0.4">
      <c r="D63" s="170"/>
      <c r="E63" s="171"/>
    </row>
    <row r="64" spans="4:5" s="111" customFormat="1" x14ac:dyDescent="0.4">
      <c r="D64" s="170"/>
      <c r="E64" s="171"/>
    </row>
    <row r="65" spans="4:5" s="111" customFormat="1" x14ac:dyDescent="0.4">
      <c r="D65" s="170"/>
      <c r="E65" s="171"/>
    </row>
  </sheetData>
  <sheetProtection algorithmName="SHA-512" hashValue="IzwD1ZwKZVzKO8SnNaIoAPaoPJG+LBrj8rBRh8nBqggCgh8uhch/SPQNF03wDUwps0ZTFqeXobNrJoYoQmlHVw==" saltValue="xEZPdvPBqr9c/U9dd/nW9Q==" spinCount="100000" sheet="1" formatCells="0" formatColumns="0" formatRows="0" insertColumns="0" insertRows="0" insertHyperlinks="0" deleteColumns="0" deleteRows="0" sort="0" autoFilter="0" pivotTables="0"/>
  <mergeCells count="12">
    <mergeCell ref="B35:L35"/>
    <mergeCell ref="B24:E24"/>
    <mergeCell ref="B5:F5"/>
    <mergeCell ref="H5:K5"/>
    <mergeCell ref="B20:K20"/>
    <mergeCell ref="B22:F22"/>
    <mergeCell ref="B23:E23"/>
    <mergeCell ref="B25:E25"/>
    <mergeCell ref="B26:E26"/>
    <mergeCell ref="B27:E27"/>
    <mergeCell ref="B28:E28"/>
    <mergeCell ref="B29:E29"/>
  </mergeCells>
  <pageMargins left="0.23622047244094491" right="0.23622047244094491" top="0.6692913385826772" bottom="0.35433070866141736" header="0.31496062992125984" footer="7.874015748031496E-2"/>
  <pageSetup paperSize="9" scale="66" orientation="landscape" r:id="rId1"/>
  <headerFooter scaleWithDoc="0">
    <oddHeader>&amp;L&amp;"-,Vet"&amp;14Richtlijn zzp-starttarieven werkenden filmfestivals - januari 2025</oddHeader>
    <oddFooter>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8884-35C1-4DC6-B918-09D50A901624}">
  <sheetPr>
    <pageSetUpPr fitToPage="1"/>
  </sheetPr>
  <dimension ref="A1:S38"/>
  <sheetViews>
    <sheetView zoomScaleNormal="100" workbookViewId="0"/>
  </sheetViews>
  <sheetFormatPr defaultColWidth="8.53515625" defaultRowHeight="14.6" x14ac:dyDescent="0.4"/>
  <cols>
    <col min="1" max="1" width="0.84375" style="125" customWidth="1"/>
    <col min="2" max="3" width="10.53515625" customWidth="1"/>
    <col min="4" max="15" width="11.53515625" style="27" customWidth="1"/>
    <col min="16" max="16" width="0.84375" customWidth="1"/>
  </cols>
  <sheetData>
    <row r="1" spans="1:19" ht="31.5" customHeight="1" x14ac:dyDescent="0.4">
      <c r="A1" s="92"/>
      <c r="B1" s="296" t="s">
        <v>208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108"/>
      <c r="P1" s="92"/>
      <c r="Q1" s="3"/>
      <c r="R1" s="3"/>
      <c r="S1" s="3"/>
    </row>
    <row r="2" spans="1:19" ht="15" customHeight="1" x14ac:dyDescent="0.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5"/>
      <c r="P2" s="25"/>
      <c r="Q2" s="3"/>
      <c r="R2" s="3"/>
      <c r="S2" s="3"/>
    </row>
    <row r="3" spans="1:19" x14ac:dyDescent="0.4">
      <c r="B3" s="47" t="s">
        <v>46</v>
      </c>
      <c r="C3" s="10"/>
      <c r="D3" s="26"/>
      <c r="E3" s="26"/>
      <c r="F3" s="26"/>
      <c r="G3" s="26"/>
      <c r="H3" s="26"/>
      <c r="I3" s="26"/>
      <c r="J3" s="26"/>
      <c r="K3" s="26"/>
      <c r="L3" s="26"/>
      <c r="M3" s="25"/>
      <c r="N3" s="25"/>
      <c r="O3" s="25"/>
      <c r="P3" s="3"/>
      <c r="Q3" s="3"/>
      <c r="R3" s="3"/>
      <c r="S3" s="3"/>
    </row>
    <row r="4" spans="1:19" x14ac:dyDescent="0.4">
      <c r="B4" s="297" t="s">
        <v>62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3"/>
      <c r="Q4" s="3"/>
      <c r="R4" s="3"/>
      <c r="S4" s="3"/>
    </row>
    <row r="5" spans="1:19" ht="15" customHeight="1" thickBot="1" x14ac:dyDescent="0.45">
      <c r="A5" s="126"/>
      <c r="B5" s="3"/>
      <c r="C5" s="10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"/>
      <c r="Q5" s="3"/>
      <c r="R5" s="3"/>
      <c r="S5" s="3"/>
    </row>
    <row r="6" spans="1:19" ht="14.7" customHeight="1" x14ac:dyDescent="0.4">
      <c r="A6" s="183"/>
      <c r="B6" s="298" t="s">
        <v>33</v>
      </c>
      <c r="C6" s="299"/>
      <c r="D6" s="142" t="s">
        <v>21</v>
      </c>
      <c r="E6" s="128" t="s">
        <v>22</v>
      </c>
      <c r="F6" s="128" t="s">
        <v>23</v>
      </c>
      <c r="G6" s="128" t="s">
        <v>24</v>
      </c>
      <c r="H6" s="128" t="s">
        <v>25</v>
      </c>
      <c r="I6" s="128" t="s">
        <v>26</v>
      </c>
      <c r="J6" s="128" t="s">
        <v>27</v>
      </c>
      <c r="K6" s="128" t="s">
        <v>28</v>
      </c>
      <c r="L6" s="128" t="s">
        <v>29</v>
      </c>
      <c r="M6" s="128" t="s">
        <v>30</v>
      </c>
      <c r="N6" s="129" t="s">
        <v>31</v>
      </c>
      <c r="O6" s="130" t="s">
        <v>32</v>
      </c>
      <c r="P6" s="3"/>
      <c r="Q6" s="3"/>
      <c r="R6" s="3"/>
      <c r="S6" s="3"/>
    </row>
    <row r="7" spans="1:19" ht="14.7" customHeight="1" x14ac:dyDescent="0.4">
      <c r="A7" s="183"/>
      <c r="B7" s="300" t="s">
        <v>34</v>
      </c>
      <c r="C7" s="301"/>
      <c r="D7" s="143"/>
      <c r="E7" s="70"/>
      <c r="F7" s="70"/>
      <c r="G7" s="70"/>
      <c r="H7" s="70"/>
      <c r="I7" s="70"/>
      <c r="J7" s="70"/>
      <c r="K7" s="70"/>
      <c r="L7" s="70"/>
      <c r="M7" s="70"/>
      <c r="N7" s="71"/>
      <c r="O7" s="131"/>
      <c r="P7" s="3"/>
      <c r="Q7" s="3"/>
      <c r="R7" s="3"/>
      <c r="S7" s="3"/>
    </row>
    <row r="8" spans="1:19" ht="14.7" customHeight="1" x14ac:dyDescent="0.4">
      <c r="A8" s="183"/>
      <c r="B8" s="302"/>
      <c r="C8" s="303"/>
      <c r="D8" s="72">
        <v>1</v>
      </c>
      <c r="E8" s="73">
        <v>2</v>
      </c>
      <c r="F8" s="73">
        <v>3</v>
      </c>
      <c r="G8" s="73">
        <v>4</v>
      </c>
      <c r="H8" s="73">
        <v>5</v>
      </c>
      <c r="I8" s="73">
        <v>6</v>
      </c>
      <c r="J8" s="73">
        <v>7</v>
      </c>
      <c r="K8" s="73">
        <v>8</v>
      </c>
      <c r="L8" s="73">
        <v>9</v>
      </c>
      <c r="M8" s="73">
        <v>10</v>
      </c>
      <c r="N8" s="74">
        <v>11</v>
      </c>
      <c r="O8" s="132">
        <v>12</v>
      </c>
      <c r="P8" s="3"/>
      <c r="Q8" s="3"/>
      <c r="R8" s="3"/>
      <c r="S8" s="3"/>
    </row>
    <row r="9" spans="1:19" ht="14.7" customHeight="1" x14ac:dyDescent="0.4">
      <c r="A9" s="183"/>
      <c r="B9" s="304" t="s">
        <v>35</v>
      </c>
      <c r="C9" s="184">
        <v>0</v>
      </c>
      <c r="D9" s="172"/>
      <c r="E9" s="75"/>
      <c r="F9" s="75">
        <v>2363</v>
      </c>
      <c r="G9" s="75">
        <v>2558</v>
      </c>
      <c r="H9" s="75">
        <v>2704</v>
      </c>
      <c r="I9" s="75">
        <v>2873</v>
      </c>
      <c r="J9" s="75">
        <v>3055</v>
      </c>
      <c r="K9" s="75">
        <v>3426</v>
      </c>
      <c r="L9" s="75">
        <v>3767</v>
      </c>
      <c r="M9" s="75">
        <v>4462</v>
      </c>
      <c r="N9" s="75">
        <v>4745</v>
      </c>
      <c r="O9" s="75">
        <v>5755</v>
      </c>
      <c r="P9" s="3"/>
      <c r="Q9" s="3"/>
      <c r="R9" s="3"/>
      <c r="S9" s="3"/>
    </row>
    <row r="10" spans="1:19" x14ac:dyDescent="0.4">
      <c r="A10" s="183"/>
      <c r="B10" s="305"/>
      <c r="C10" s="69">
        <v>1</v>
      </c>
      <c r="D10" s="173"/>
      <c r="E10" s="174"/>
      <c r="F10" s="174">
        <v>2432</v>
      </c>
      <c r="G10" s="174">
        <v>2631</v>
      </c>
      <c r="H10" s="174">
        <v>2787</v>
      </c>
      <c r="I10" s="174">
        <v>2979</v>
      </c>
      <c r="J10" s="174">
        <v>3168</v>
      </c>
      <c r="K10" s="174">
        <v>3543</v>
      </c>
      <c r="L10" s="174">
        <v>3900</v>
      </c>
      <c r="M10" s="174">
        <v>4600</v>
      </c>
      <c r="N10" s="174">
        <v>4907</v>
      </c>
      <c r="O10" s="62">
        <v>5952</v>
      </c>
      <c r="P10" s="3"/>
      <c r="Q10" s="3"/>
      <c r="R10" s="3"/>
      <c r="S10" s="3"/>
    </row>
    <row r="11" spans="1:19" x14ac:dyDescent="0.4">
      <c r="A11" s="183"/>
      <c r="B11" s="305"/>
      <c r="C11" s="184">
        <v>2</v>
      </c>
      <c r="D11" s="172"/>
      <c r="E11" s="75">
        <v>2326</v>
      </c>
      <c r="F11" s="75">
        <v>2501</v>
      </c>
      <c r="G11" s="75">
        <v>2705</v>
      </c>
      <c r="H11" s="75">
        <v>2870</v>
      </c>
      <c r="I11" s="75">
        <v>3084</v>
      </c>
      <c r="J11" s="75">
        <v>3281</v>
      </c>
      <c r="K11" s="75">
        <v>3661</v>
      </c>
      <c r="L11" s="75">
        <v>4033</v>
      </c>
      <c r="M11" s="75">
        <v>4738</v>
      </c>
      <c r="N11" s="75">
        <v>5069</v>
      </c>
      <c r="O11" s="75">
        <v>6150</v>
      </c>
      <c r="P11" s="3"/>
      <c r="Q11" s="3"/>
      <c r="R11" s="3"/>
      <c r="S11" s="3"/>
    </row>
    <row r="12" spans="1:19" x14ac:dyDescent="0.4">
      <c r="A12" s="183"/>
      <c r="B12" s="305"/>
      <c r="C12" s="69">
        <v>3</v>
      </c>
      <c r="D12" s="173"/>
      <c r="E12" s="174">
        <v>2389</v>
      </c>
      <c r="F12" s="174">
        <v>2570</v>
      </c>
      <c r="G12" s="174">
        <v>2779</v>
      </c>
      <c r="H12" s="174">
        <v>2954</v>
      </c>
      <c r="I12" s="174">
        <v>3190</v>
      </c>
      <c r="J12" s="174">
        <v>3394</v>
      </c>
      <c r="K12" s="174">
        <v>3779</v>
      </c>
      <c r="L12" s="174">
        <v>4166</v>
      </c>
      <c r="M12" s="174">
        <v>4876</v>
      </c>
      <c r="N12" s="174">
        <v>5231</v>
      </c>
      <c r="O12" s="62">
        <v>6347</v>
      </c>
      <c r="P12" s="3"/>
      <c r="Q12" s="3"/>
      <c r="R12" s="3"/>
      <c r="S12" s="3"/>
    </row>
    <row r="13" spans="1:19" x14ac:dyDescent="0.4">
      <c r="A13" s="183"/>
      <c r="B13" s="305"/>
      <c r="C13" s="184">
        <v>4</v>
      </c>
      <c r="D13" s="172"/>
      <c r="E13" s="75">
        <v>2452</v>
      </c>
      <c r="F13" s="75">
        <v>2639</v>
      </c>
      <c r="G13" s="75">
        <v>2853</v>
      </c>
      <c r="H13" s="75">
        <v>3037</v>
      </c>
      <c r="I13" s="75">
        <v>3296</v>
      </c>
      <c r="J13" s="75">
        <v>3507</v>
      </c>
      <c r="K13" s="75">
        <v>3897</v>
      </c>
      <c r="L13" s="75">
        <v>4300</v>
      </c>
      <c r="M13" s="75">
        <v>5014</v>
      </c>
      <c r="N13" s="75">
        <v>5392</v>
      </c>
      <c r="O13" s="75">
        <v>6544</v>
      </c>
      <c r="P13" s="3"/>
      <c r="Q13" s="3"/>
      <c r="R13" s="3"/>
      <c r="S13" s="3"/>
    </row>
    <row r="14" spans="1:19" x14ac:dyDescent="0.4">
      <c r="A14" s="183"/>
      <c r="B14" s="305"/>
      <c r="C14" s="69">
        <v>5</v>
      </c>
      <c r="D14" s="173">
        <v>2338</v>
      </c>
      <c r="E14" s="174">
        <v>2515</v>
      </c>
      <c r="F14" s="174">
        <v>2708</v>
      </c>
      <c r="G14" s="174">
        <v>2926</v>
      </c>
      <c r="H14" s="174">
        <v>3120</v>
      </c>
      <c r="I14" s="174">
        <v>3402</v>
      </c>
      <c r="J14" s="174">
        <v>3619</v>
      </c>
      <c r="K14" s="174">
        <v>4014</v>
      </c>
      <c r="L14" s="174">
        <v>4433</v>
      </c>
      <c r="M14" s="174">
        <v>5152</v>
      </c>
      <c r="N14" s="174">
        <v>5554</v>
      </c>
      <c r="O14" s="62">
        <v>6742</v>
      </c>
      <c r="P14" s="3"/>
      <c r="Q14" s="3"/>
      <c r="R14" s="3"/>
      <c r="S14" s="3"/>
    </row>
    <row r="15" spans="1:19" x14ac:dyDescent="0.4">
      <c r="A15" s="183"/>
      <c r="B15" s="305"/>
      <c r="C15" s="184">
        <v>6</v>
      </c>
      <c r="D15" s="172">
        <v>2394</v>
      </c>
      <c r="E15" s="75">
        <v>2578</v>
      </c>
      <c r="F15" s="75">
        <v>2776</v>
      </c>
      <c r="G15" s="75">
        <v>3000</v>
      </c>
      <c r="H15" s="75">
        <v>3203</v>
      </c>
      <c r="I15" s="75">
        <v>3508</v>
      </c>
      <c r="J15" s="75">
        <v>3732</v>
      </c>
      <c r="K15" s="75">
        <v>4132</v>
      </c>
      <c r="L15" s="75">
        <v>4566</v>
      </c>
      <c r="M15" s="75">
        <v>5290</v>
      </c>
      <c r="N15" s="75">
        <v>5716</v>
      </c>
      <c r="O15" s="75">
        <v>6939</v>
      </c>
      <c r="P15" s="3"/>
      <c r="Q15" s="3"/>
      <c r="R15" s="3"/>
      <c r="S15" s="3"/>
    </row>
    <row r="16" spans="1:19" x14ac:dyDescent="0.4">
      <c r="A16" s="183"/>
      <c r="B16" s="305"/>
      <c r="C16" s="69">
        <v>7</v>
      </c>
      <c r="D16" s="173"/>
      <c r="E16" s="174">
        <v>2641</v>
      </c>
      <c r="F16" s="174">
        <v>2845</v>
      </c>
      <c r="G16" s="174">
        <v>3074</v>
      </c>
      <c r="H16" s="174">
        <v>3287</v>
      </c>
      <c r="I16" s="174">
        <v>3614</v>
      </c>
      <c r="J16" s="174">
        <v>3845</v>
      </c>
      <c r="K16" s="174">
        <v>4250</v>
      </c>
      <c r="L16" s="174">
        <v>4699</v>
      </c>
      <c r="M16" s="174">
        <v>5428</v>
      </c>
      <c r="N16" s="174">
        <v>5877</v>
      </c>
      <c r="O16" s="62">
        <v>7137</v>
      </c>
      <c r="P16" s="3"/>
      <c r="Q16" s="3"/>
      <c r="R16" s="3"/>
      <c r="S16" s="3"/>
    </row>
    <row r="17" spans="1:19" x14ac:dyDescent="0.4">
      <c r="A17" s="183"/>
      <c r="B17" s="305"/>
      <c r="C17" s="184">
        <v>8</v>
      </c>
      <c r="D17" s="172"/>
      <c r="E17" s="75">
        <v>2704</v>
      </c>
      <c r="F17" s="75">
        <v>2914</v>
      </c>
      <c r="G17" s="75">
        <v>3147</v>
      </c>
      <c r="H17" s="75">
        <v>3370</v>
      </c>
      <c r="I17" s="75">
        <v>3719</v>
      </c>
      <c r="J17" s="75">
        <v>3958</v>
      </c>
      <c r="K17" s="75">
        <v>4367</v>
      </c>
      <c r="L17" s="75">
        <v>4832</v>
      </c>
      <c r="M17" s="75">
        <v>5566</v>
      </c>
      <c r="N17" s="75">
        <v>6039</v>
      </c>
      <c r="O17" s="75">
        <v>7334</v>
      </c>
      <c r="P17" s="117"/>
      <c r="Q17" s="3"/>
      <c r="R17" s="3"/>
      <c r="S17" s="3"/>
    </row>
    <row r="18" spans="1:19" x14ac:dyDescent="0.4">
      <c r="A18" s="183"/>
      <c r="B18" s="305"/>
      <c r="C18" s="69">
        <v>9</v>
      </c>
      <c r="D18" s="173"/>
      <c r="E18" s="174"/>
      <c r="F18" s="174">
        <v>2983</v>
      </c>
      <c r="G18" s="174">
        <v>3221</v>
      </c>
      <c r="H18" s="174">
        <v>3458</v>
      </c>
      <c r="I18" s="174">
        <v>3816</v>
      </c>
      <c r="J18" s="174">
        <v>4055</v>
      </c>
      <c r="K18" s="174">
        <v>4466</v>
      </c>
      <c r="L18" s="174">
        <v>4958</v>
      </c>
      <c r="M18" s="174">
        <v>5671</v>
      </c>
      <c r="N18" s="174">
        <v>6195</v>
      </c>
      <c r="O18" s="62">
        <v>7524</v>
      </c>
      <c r="P18" s="3"/>
      <c r="Q18" s="3"/>
      <c r="R18" s="3"/>
      <c r="S18" s="3"/>
    </row>
    <row r="19" spans="1:19" x14ac:dyDescent="0.4">
      <c r="A19" s="183"/>
      <c r="B19" s="305"/>
      <c r="C19" s="184">
        <v>10</v>
      </c>
      <c r="D19" s="172"/>
      <c r="E19" s="75"/>
      <c r="F19" s="75"/>
      <c r="G19" s="75">
        <v>3295</v>
      </c>
      <c r="H19" s="75">
        <v>3549</v>
      </c>
      <c r="I19" s="75">
        <v>3915</v>
      </c>
      <c r="J19" s="75">
        <v>4155</v>
      </c>
      <c r="K19" s="75">
        <v>4567</v>
      </c>
      <c r="L19" s="75">
        <v>5088</v>
      </c>
      <c r="M19" s="75">
        <v>5779</v>
      </c>
      <c r="N19" s="75">
        <v>6354</v>
      </c>
      <c r="O19" s="75">
        <v>7718</v>
      </c>
      <c r="P19" s="3"/>
      <c r="Q19" s="3"/>
      <c r="R19" s="3"/>
      <c r="S19" s="3"/>
    </row>
    <row r="20" spans="1:19" x14ac:dyDescent="0.4">
      <c r="A20" s="183"/>
      <c r="B20" s="305"/>
      <c r="C20" s="184">
        <v>11</v>
      </c>
      <c r="D20" s="173"/>
      <c r="E20" s="174"/>
      <c r="F20" s="174"/>
      <c r="G20" s="174"/>
      <c r="H20" s="174">
        <v>3643</v>
      </c>
      <c r="I20" s="174">
        <v>4016</v>
      </c>
      <c r="J20" s="174">
        <v>4256</v>
      </c>
      <c r="K20" s="174">
        <v>4670</v>
      </c>
      <c r="L20" s="174">
        <v>5220</v>
      </c>
      <c r="M20" s="174">
        <v>5889</v>
      </c>
      <c r="N20" s="174">
        <v>6518</v>
      </c>
      <c r="O20" s="62">
        <v>7918</v>
      </c>
      <c r="P20" s="3"/>
      <c r="Q20" s="3"/>
      <c r="R20" s="3"/>
      <c r="S20" s="3"/>
    </row>
    <row r="21" spans="1:19" x14ac:dyDescent="0.4">
      <c r="A21" s="183"/>
      <c r="B21" s="305"/>
      <c r="C21" s="69">
        <v>12</v>
      </c>
      <c r="D21" s="185"/>
      <c r="E21" s="75"/>
      <c r="F21" s="75"/>
      <c r="G21" s="75"/>
      <c r="H21" s="75">
        <v>3739</v>
      </c>
      <c r="I21" s="75">
        <v>4121</v>
      </c>
      <c r="J21" s="75">
        <v>4361</v>
      </c>
      <c r="K21" s="75">
        <v>4776</v>
      </c>
      <c r="L21" s="75">
        <v>5357</v>
      </c>
      <c r="M21" s="75">
        <v>6002</v>
      </c>
      <c r="N21" s="75">
        <v>6686</v>
      </c>
      <c r="O21" s="75">
        <v>8123</v>
      </c>
      <c r="P21" s="3"/>
      <c r="Q21" s="3"/>
      <c r="R21" s="3"/>
      <c r="S21" s="3"/>
    </row>
    <row r="22" spans="1:19" x14ac:dyDescent="0.4">
      <c r="A22" s="183"/>
      <c r="B22" s="305"/>
      <c r="C22" s="184">
        <v>13</v>
      </c>
      <c r="D22" s="173"/>
      <c r="E22" s="174"/>
      <c r="F22" s="174"/>
      <c r="G22" s="174"/>
      <c r="H22" s="174">
        <v>3838</v>
      </c>
      <c r="I22" s="174">
        <v>4228</v>
      </c>
      <c r="J22" s="174">
        <v>4468</v>
      </c>
      <c r="K22" s="174">
        <v>4884</v>
      </c>
      <c r="L22" s="174">
        <v>5498</v>
      </c>
      <c r="M22" s="62"/>
      <c r="N22" s="62"/>
      <c r="O22" s="62"/>
      <c r="P22" s="3"/>
      <c r="Q22" s="3"/>
      <c r="R22" s="3"/>
      <c r="S22" s="3"/>
    </row>
    <row r="23" spans="1:19" x14ac:dyDescent="0.4">
      <c r="A23" s="183"/>
      <c r="B23" s="305"/>
      <c r="C23" s="184">
        <v>14</v>
      </c>
      <c r="D23" s="172"/>
      <c r="E23" s="75"/>
      <c r="F23" s="75"/>
      <c r="G23" s="75"/>
      <c r="H23" s="75">
        <v>3941</v>
      </c>
      <c r="I23" s="75">
        <v>4338</v>
      </c>
      <c r="J23" s="75">
        <v>4577</v>
      </c>
      <c r="K23" s="75">
        <v>4994</v>
      </c>
      <c r="L23" s="175"/>
      <c r="M23" s="75"/>
      <c r="N23" s="75"/>
      <c r="O23" s="75"/>
      <c r="P23" s="3"/>
      <c r="Q23" s="3"/>
      <c r="R23" s="3"/>
      <c r="S23" s="3"/>
    </row>
    <row r="24" spans="1:19" ht="15" thickBot="1" x14ac:dyDescent="0.45">
      <c r="A24" s="183"/>
      <c r="B24" s="306"/>
      <c r="C24" s="135">
        <v>15</v>
      </c>
      <c r="D24" s="176"/>
      <c r="E24" s="177"/>
      <c r="F24" s="177"/>
      <c r="G24" s="177"/>
      <c r="H24" s="177"/>
      <c r="I24" s="177">
        <v>4450</v>
      </c>
      <c r="J24" s="177">
        <v>4690</v>
      </c>
      <c r="K24" s="177"/>
      <c r="L24" s="178"/>
      <c r="M24" s="136"/>
      <c r="N24" s="136"/>
      <c r="O24" s="62"/>
      <c r="P24" s="3"/>
      <c r="Q24" s="3"/>
      <c r="R24" s="3"/>
      <c r="S24" s="3"/>
    </row>
    <row r="25" spans="1:19" ht="15" customHeight="1" x14ac:dyDescent="0.4">
      <c r="A25" s="127"/>
      <c r="B25" s="3"/>
      <c r="C25" s="60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123"/>
      <c r="Q25" s="3"/>
      <c r="R25" s="3"/>
      <c r="S25" s="3"/>
    </row>
    <row r="26" spans="1:19" ht="15" customHeight="1" thickBot="1" x14ac:dyDescent="0.45">
      <c r="B26" s="3"/>
      <c r="C26" s="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"/>
      <c r="Q26" s="3"/>
      <c r="R26" s="3"/>
      <c r="S26" s="3"/>
    </row>
    <row r="27" spans="1:19" ht="28.2" customHeight="1" thickBot="1" x14ac:dyDescent="0.45">
      <c r="B27" s="290" t="s">
        <v>37</v>
      </c>
      <c r="C27" s="291"/>
      <c r="D27" s="291"/>
      <c r="E27" s="291"/>
      <c r="F27" s="291"/>
      <c r="G27" s="292"/>
      <c r="H27" s="24"/>
      <c r="I27" s="293" t="s">
        <v>50</v>
      </c>
      <c r="J27" s="294"/>
      <c r="K27" s="294"/>
      <c r="L27" s="294"/>
      <c r="M27" s="294"/>
      <c r="N27" s="294"/>
      <c r="O27" s="295"/>
      <c r="P27" s="3"/>
      <c r="Q27" s="3"/>
      <c r="R27" s="3"/>
      <c r="S27" s="3"/>
    </row>
    <row r="28" spans="1:19" ht="14.7" customHeight="1" x14ac:dyDescent="0.4">
      <c r="B28" s="76" t="s">
        <v>1</v>
      </c>
      <c r="C28" s="77"/>
      <c r="D28" s="77"/>
      <c r="E28" s="77"/>
      <c r="F28" s="78"/>
      <c r="G28" s="78">
        <f>261*7.6</f>
        <v>1983.6</v>
      </c>
      <c r="H28" s="9"/>
      <c r="I28" s="310" t="s">
        <v>6</v>
      </c>
      <c r="J28" s="311"/>
      <c r="K28" s="311"/>
      <c r="L28" s="311"/>
      <c r="M28" s="311"/>
      <c r="N28" s="311"/>
      <c r="O28" s="312"/>
      <c r="P28" s="9"/>
      <c r="Q28" s="3"/>
      <c r="R28" s="3"/>
      <c r="S28" s="3"/>
    </row>
    <row r="29" spans="1:19" ht="15" thickBot="1" x14ac:dyDescent="0.45">
      <c r="B29" s="79" t="s">
        <v>2</v>
      </c>
      <c r="C29" s="80"/>
      <c r="D29" s="80"/>
      <c r="E29" s="80"/>
      <c r="F29" s="81"/>
      <c r="G29" s="81">
        <v>38</v>
      </c>
      <c r="H29" s="9"/>
      <c r="I29" s="310" t="s">
        <v>7</v>
      </c>
      <c r="J29" s="311"/>
      <c r="K29" s="311"/>
      <c r="L29" s="311"/>
      <c r="M29" s="311"/>
      <c r="N29" s="311"/>
      <c r="O29" s="312"/>
      <c r="P29" s="9"/>
      <c r="Q29" s="3"/>
      <c r="R29" s="3"/>
      <c r="S29" s="3"/>
    </row>
    <row r="30" spans="1:19" x14ac:dyDescent="0.4">
      <c r="B30" s="79" t="s">
        <v>3</v>
      </c>
      <c r="C30" s="80"/>
      <c r="D30" s="80"/>
      <c r="E30" s="80"/>
      <c r="F30" s="81"/>
      <c r="G30" s="81">
        <v>7.6</v>
      </c>
      <c r="H30" s="9"/>
      <c r="I30" s="313" t="s">
        <v>8</v>
      </c>
      <c r="J30" s="314"/>
      <c r="K30" s="314"/>
      <c r="L30" s="314"/>
      <c r="M30" s="50"/>
      <c r="N30" s="54"/>
      <c r="O30" s="51">
        <v>52</v>
      </c>
      <c r="P30" s="9"/>
      <c r="Q30" s="3"/>
      <c r="R30" s="3"/>
      <c r="S30" s="3"/>
    </row>
    <row r="31" spans="1:19" ht="14.7" customHeight="1" x14ac:dyDescent="0.4">
      <c r="B31" s="79" t="s">
        <v>4</v>
      </c>
      <c r="C31" s="80"/>
      <c r="D31" s="80"/>
      <c r="E31" s="80"/>
      <c r="F31" s="81"/>
      <c r="G31" s="81">
        <f>25*7.6</f>
        <v>190</v>
      </c>
      <c r="H31" s="9"/>
      <c r="I31" s="315" t="s">
        <v>44</v>
      </c>
      <c r="J31" s="316"/>
      <c r="K31" s="316"/>
      <c r="L31" s="316"/>
      <c r="M31" s="49"/>
      <c r="N31" s="49"/>
      <c r="O31" s="52">
        <v>5</v>
      </c>
      <c r="P31" s="9"/>
      <c r="Q31" s="3"/>
      <c r="R31" s="3"/>
      <c r="S31" s="3"/>
    </row>
    <row r="32" spans="1:19" ht="15" customHeight="1" thickBot="1" x14ac:dyDescent="0.45">
      <c r="B32" s="79" t="s">
        <v>5</v>
      </c>
      <c r="C32" s="80"/>
      <c r="D32" s="80"/>
      <c r="E32" s="80"/>
      <c r="F32" s="81"/>
      <c r="G32" s="81">
        <f>7*7.6</f>
        <v>53.199999999999996</v>
      </c>
      <c r="H32" s="9"/>
      <c r="I32" s="317" t="s">
        <v>43</v>
      </c>
      <c r="J32" s="318"/>
      <c r="K32" s="318"/>
      <c r="L32" s="318"/>
      <c r="M32" s="48"/>
      <c r="N32" s="48"/>
      <c r="O32" s="53">
        <v>1.4</v>
      </c>
      <c r="P32" s="9"/>
      <c r="Q32" s="3"/>
      <c r="R32" s="3"/>
      <c r="S32" s="3"/>
    </row>
    <row r="33" spans="1:19" ht="15" customHeight="1" thickBot="1" x14ac:dyDescent="0.45">
      <c r="B33" s="86" t="s">
        <v>38</v>
      </c>
      <c r="C33" s="87"/>
      <c r="D33" s="87"/>
      <c r="E33" s="88"/>
      <c r="F33" s="89"/>
      <c r="G33" s="89">
        <f>G28-G31-G32</f>
        <v>1740.3999999999999</v>
      </c>
      <c r="H33" s="9"/>
      <c r="I33" s="319" t="s">
        <v>9</v>
      </c>
      <c r="J33" s="320"/>
      <c r="K33" s="320"/>
      <c r="L33" s="320"/>
      <c r="M33" s="55"/>
      <c r="N33" s="56"/>
      <c r="O33" s="57">
        <v>91.2</v>
      </c>
      <c r="P33" s="9"/>
      <c r="Q33" s="3"/>
      <c r="R33" s="3"/>
      <c r="S33" s="3"/>
    </row>
    <row r="34" spans="1:19" ht="15" thickBot="1" x14ac:dyDescent="0.45">
      <c r="B34" s="82" t="s">
        <v>49</v>
      </c>
      <c r="C34" s="83"/>
      <c r="D34" s="84"/>
      <c r="E34" s="84"/>
      <c r="F34" s="84"/>
      <c r="G34" s="85"/>
      <c r="H34" s="24"/>
      <c r="I34" s="307" t="s">
        <v>51</v>
      </c>
      <c r="J34" s="308"/>
      <c r="K34" s="308"/>
      <c r="L34" s="308"/>
      <c r="M34" s="308"/>
      <c r="N34" s="308"/>
      <c r="O34" s="309"/>
      <c r="P34" s="9"/>
      <c r="Q34" s="3"/>
      <c r="R34" s="3"/>
      <c r="S34" s="3"/>
    </row>
    <row r="35" spans="1:19" ht="28.5" customHeight="1" x14ac:dyDescent="0.4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3"/>
      <c r="R35" s="3"/>
      <c r="S35" s="3"/>
    </row>
    <row r="36" spans="1:19" ht="61.5" customHeight="1" x14ac:dyDescent="0.4">
      <c r="A36" s="93"/>
      <c r="B36" s="93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2"/>
      <c r="Q36" s="3"/>
      <c r="R36" s="3"/>
      <c r="S36" s="3"/>
    </row>
    <row r="37" spans="1:19" x14ac:dyDescent="0.4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9" x14ac:dyDescent="0.4"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</sheetData>
  <sheetProtection algorithmName="SHA-512" hashValue="b+IWg7URenPXj99UEdTAKN1LsEJkfxPU0IvfsY3WQrNl0zGyZ4Mbp0bCfgQc+IVW3oC9GozTJ4anouJ5hGCykA==" saltValue="4IgsIvI+Riiwu5rcuvBbyw==" spinCount="100000" sheet="1" formatCells="0" formatColumns="0" formatRows="0" insertColumns="0" insertRows="0" insertHyperlinks="0" deleteColumns="0" deleteRows="0" sort="0" autoFilter="0" pivotTables="0"/>
  <mergeCells count="14">
    <mergeCell ref="I31:L31"/>
    <mergeCell ref="I32:L32"/>
    <mergeCell ref="I33:L33"/>
    <mergeCell ref="I34:O34"/>
    <mergeCell ref="B27:G27"/>
    <mergeCell ref="I27:O27"/>
    <mergeCell ref="I28:O28"/>
    <mergeCell ref="I29:O29"/>
    <mergeCell ref="I30:L30"/>
    <mergeCell ref="B9:B24"/>
    <mergeCell ref="B1:N1"/>
    <mergeCell ref="B6:C6"/>
    <mergeCell ref="B7:C8"/>
    <mergeCell ref="B4:O4"/>
  </mergeCells>
  <pageMargins left="0.23622047244094491" right="0.23622047244094491" top="0.6692913385826772" bottom="0.35433070866141736" header="0.31496062992125984" footer="7.874015748031496E-2"/>
  <pageSetup paperSize="9" scale="84" orientation="landscape" r:id="rId1"/>
  <headerFooter scaleWithDoc="0">
    <oddHeader>&amp;L&amp;"-,Vet"&amp;14Salaristabel werkenden filmfestivals (38-urige werkweek) - 2 december 2024</oddHeader>
    <oddFooter>Pagina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5C3F-A37A-4271-B713-44572205B796}">
  <sheetPr>
    <pageSetUpPr fitToPage="1"/>
  </sheetPr>
  <dimension ref="A1:BP37"/>
  <sheetViews>
    <sheetView workbookViewId="0"/>
  </sheetViews>
  <sheetFormatPr defaultColWidth="8.84375" defaultRowHeight="14.6" x14ac:dyDescent="0.4"/>
  <cols>
    <col min="1" max="1" width="0.84375" customWidth="1"/>
    <col min="2" max="2" width="11.84375" customWidth="1"/>
    <col min="3" max="3" width="5.15234375" customWidth="1"/>
    <col min="4" max="4" width="13.53515625" style="43" customWidth="1"/>
    <col min="5" max="5" width="12.84375" style="1" customWidth="1"/>
    <col min="6" max="6" width="12.53515625" customWidth="1"/>
    <col min="7" max="7" width="13.53515625" customWidth="1"/>
    <col min="8" max="8" width="5.15234375" customWidth="1"/>
    <col min="9" max="9" width="13.53515625" customWidth="1"/>
    <col min="10" max="11" width="15" customWidth="1"/>
    <col min="12" max="12" width="8.53515625" customWidth="1"/>
  </cols>
  <sheetData>
    <row r="1" spans="1:68" ht="31.4" customHeight="1" x14ac:dyDescent="0.4">
      <c r="A1" s="107"/>
      <c r="B1" s="110" t="s">
        <v>209</v>
      </c>
      <c r="C1" s="107"/>
      <c r="D1" s="107"/>
      <c r="E1" s="107"/>
      <c r="F1" s="108"/>
      <c r="G1" s="107"/>
      <c r="H1" s="109"/>
      <c r="I1" s="107"/>
      <c r="J1" s="107"/>
      <c r="K1" s="107"/>
      <c r="L1" s="107"/>
      <c r="M1" s="10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" customHeight="1" x14ac:dyDescent="0.5">
      <c r="A2" s="3"/>
      <c r="B2" s="28"/>
      <c r="C2" s="3"/>
      <c r="D2" s="3"/>
      <c r="E2" s="3"/>
      <c r="F2" s="25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ht="15.65" customHeight="1" x14ac:dyDescent="0.4">
      <c r="A3" s="3"/>
      <c r="B3" s="47" t="s">
        <v>45</v>
      </c>
      <c r="C3" s="3"/>
      <c r="D3" s="3"/>
      <c r="E3" s="3"/>
      <c r="F3" s="3"/>
      <c r="G3" s="25"/>
      <c r="H3" s="3"/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5" customHeight="1" thickBot="1" x14ac:dyDescent="0.45">
      <c r="A4" s="3"/>
      <c r="B4" s="3"/>
      <c r="C4" s="10"/>
      <c r="D4" s="41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30" customHeight="1" thickBot="1" x14ac:dyDescent="0.45">
      <c r="A5" s="3"/>
      <c r="B5" s="322" t="s">
        <v>39</v>
      </c>
      <c r="C5" s="323"/>
      <c r="D5" s="323"/>
      <c r="E5" s="323"/>
      <c r="F5" s="324"/>
      <c r="G5" s="38"/>
      <c r="H5" s="325" t="s">
        <v>40</v>
      </c>
      <c r="I5" s="326"/>
      <c r="J5" s="327"/>
      <c r="K5" s="3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s="2" customFormat="1" ht="73.3" thickBot="1" x14ac:dyDescent="0.45">
      <c r="A6" s="6"/>
      <c r="B6" s="21" t="s">
        <v>36</v>
      </c>
      <c r="C6" s="30" t="s">
        <v>0</v>
      </c>
      <c r="D6" s="16" t="s">
        <v>47</v>
      </c>
      <c r="E6" s="103" t="s">
        <v>10</v>
      </c>
      <c r="F6" s="99" t="s">
        <v>42</v>
      </c>
      <c r="G6" s="33"/>
      <c r="H6" s="30" t="s">
        <v>0</v>
      </c>
      <c r="I6" s="16" t="s">
        <v>48</v>
      </c>
      <c r="J6" s="31" t="s">
        <v>10</v>
      </c>
      <c r="K6" s="32" t="s">
        <v>41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20.25" customHeight="1" thickBot="1" x14ac:dyDescent="0.45">
      <c r="A7" s="3"/>
      <c r="B7" s="95" t="s">
        <v>32</v>
      </c>
      <c r="C7" s="7">
        <v>12</v>
      </c>
      <c r="D7" s="39">
        <f>'Salaristabel 2024'!O9/145.033</f>
        <v>39.680624409617124</v>
      </c>
      <c r="E7" s="104">
        <f t="shared" ref="E7:E18" si="0">(D7/100)*69.26</f>
        <v>27.482800466100823</v>
      </c>
      <c r="F7" s="100">
        <f t="shared" ref="F7:F18" si="1">D7+E7</f>
        <v>67.163424875717951</v>
      </c>
      <c r="G7" s="34"/>
      <c r="H7" s="7">
        <v>12</v>
      </c>
      <c r="I7" s="44">
        <f>'Salaristabel 2024'!O21/145.033</f>
        <v>56.007943019864449</v>
      </c>
      <c r="J7" s="35">
        <f t="shared" ref="J7:J18" si="2">(I7/100)*69.26</f>
        <v>38.791101335558118</v>
      </c>
      <c r="K7" s="29">
        <f t="shared" ref="K7:K18" si="3">I7+J7</f>
        <v>94.799044355422566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20.25" customHeight="1" thickBot="1" x14ac:dyDescent="0.45">
      <c r="A8" s="3"/>
      <c r="B8" s="96" t="s">
        <v>31</v>
      </c>
      <c r="C8" s="7">
        <v>11</v>
      </c>
      <c r="D8" s="39">
        <f>'Salaristabel 2024'!N9/145.033</f>
        <v>32.716692063185626</v>
      </c>
      <c r="E8" s="105">
        <f t="shared" si="0"/>
        <v>22.659580922962366</v>
      </c>
      <c r="F8" s="101">
        <f t="shared" si="1"/>
        <v>55.376272986147995</v>
      </c>
      <c r="G8" s="34"/>
      <c r="H8" s="7">
        <v>11</v>
      </c>
      <c r="I8" s="45">
        <f>'Salaristabel 2024'!N21/145.033</f>
        <v>46.099853136872305</v>
      </c>
      <c r="J8" s="36">
        <f t="shared" si="2"/>
        <v>31.928758282597759</v>
      </c>
      <c r="K8" s="22">
        <f t="shared" si="3"/>
        <v>78.028611419470067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20.25" customHeight="1" thickBot="1" x14ac:dyDescent="0.45">
      <c r="A9" s="3"/>
      <c r="B9" s="97" t="s">
        <v>30</v>
      </c>
      <c r="C9" s="7">
        <v>10</v>
      </c>
      <c r="D9" s="39">
        <f>'Salaristabel 2024'!M9/145.033</f>
        <v>30.76541200968056</v>
      </c>
      <c r="E9" s="105">
        <f t="shared" si="0"/>
        <v>21.308124357904756</v>
      </c>
      <c r="F9" s="100">
        <f t="shared" si="1"/>
        <v>52.073536367585319</v>
      </c>
      <c r="G9" s="34"/>
      <c r="H9" s="7">
        <v>10</v>
      </c>
      <c r="I9" s="45">
        <f>'Salaristabel 2024'!M21/145.033</f>
        <v>41.383685092358292</v>
      </c>
      <c r="J9" s="35">
        <f t="shared" si="2"/>
        <v>28.662340294967354</v>
      </c>
      <c r="K9" s="22">
        <f t="shared" si="3"/>
        <v>70.046025387325642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20.25" customHeight="1" thickBot="1" x14ac:dyDescent="0.45">
      <c r="A10" s="3"/>
      <c r="B10" s="97" t="s">
        <v>29</v>
      </c>
      <c r="C10" s="7">
        <v>9</v>
      </c>
      <c r="D10" s="39">
        <f>'Salaristabel 2024'!L9/145.033</f>
        <v>25.973399157433139</v>
      </c>
      <c r="E10" s="105">
        <f t="shared" si="0"/>
        <v>17.989176256438196</v>
      </c>
      <c r="F10" s="100">
        <f t="shared" si="1"/>
        <v>43.962575413871335</v>
      </c>
      <c r="G10" s="34"/>
      <c r="H10" s="7">
        <v>9</v>
      </c>
      <c r="I10" s="44">
        <f>'Salaristabel 2024'!L22/145.033</f>
        <v>37.908613901663763</v>
      </c>
      <c r="J10" s="35">
        <f t="shared" si="2"/>
        <v>26.255505988292324</v>
      </c>
      <c r="K10" s="22">
        <f t="shared" si="3"/>
        <v>64.164119889956083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20.25" customHeight="1" thickBot="1" x14ac:dyDescent="0.45">
      <c r="A11" s="3"/>
      <c r="B11" s="97" t="s">
        <v>28</v>
      </c>
      <c r="C11" s="7">
        <v>8</v>
      </c>
      <c r="D11" s="39">
        <f>'Salaristabel 2024'!K9/145.033</f>
        <v>23.622210117697353</v>
      </c>
      <c r="E11" s="105">
        <f t="shared" si="0"/>
        <v>16.360742727517188</v>
      </c>
      <c r="F11" s="100">
        <f t="shared" si="1"/>
        <v>39.982952845214541</v>
      </c>
      <c r="G11" s="34"/>
      <c r="H11" s="7">
        <v>8</v>
      </c>
      <c r="I11" s="45">
        <f>'Salaristabel 2024'!K23/145.033</f>
        <v>34.433542710969228</v>
      </c>
      <c r="J11" s="35">
        <f t="shared" si="2"/>
        <v>23.84867168161729</v>
      </c>
      <c r="K11" s="22">
        <f t="shared" si="3"/>
        <v>58.282214392586518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20.25" customHeight="1" thickBot="1" x14ac:dyDescent="0.55000000000000004">
      <c r="A12" s="3"/>
      <c r="B12" s="97" t="s">
        <v>27</v>
      </c>
      <c r="C12" s="7">
        <v>7</v>
      </c>
      <c r="D12" s="39">
        <f>'Salaristabel 2024'!J9/145.033</f>
        <v>21.06417160232499</v>
      </c>
      <c r="E12" s="105">
        <f t="shared" si="0"/>
        <v>14.58904525177029</v>
      </c>
      <c r="F12" s="100">
        <f t="shared" si="1"/>
        <v>35.653216854095277</v>
      </c>
      <c r="G12" s="34"/>
      <c r="H12" s="7">
        <v>7</v>
      </c>
      <c r="I12" s="45">
        <f>'Salaristabel 2024'!J24/145.033</f>
        <v>32.337468024518557</v>
      </c>
      <c r="J12" s="35">
        <f t="shared" si="2"/>
        <v>22.396930353781553</v>
      </c>
      <c r="K12" s="22">
        <f t="shared" si="3"/>
        <v>54.734398378300114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28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20.25" customHeight="1" thickBot="1" x14ac:dyDescent="0.45">
      <c r="A13" s="3"/>
      <c r="B13" s="97" t="s">
        <v>26</v>
      </c>
      <c r="C13" s="7">
        <v>6</v>
      </c>
      <c r="D13" s="39">
        <f>'Salaristabel 2024'!I9/145.033</f>
        <v>19.809284783463077</v>
      </c>
      <c r="E13" s="105">
        <f t="shared" si="0"/>
        <v>13.719910641026528</v>
      </c>
      <c r="F13" s="100">
        <f t="shared" si="1"/>
        <v>33.529195424489608</v>
      </c>
      <c r="G13" s="34"/>
      <c r="H13" s="7">
        <v>6</v>
      </c>
      <c r="I13" s="45">
        <f>'Salaristabel 2024'!I24/145.033</f>
        <v>30.682672219425928</v>
      </c>
      <c r="J13" s="35">
        <f t="shared" si="2"/>
        <v>21.250818779174399</v>
      </c>
      <c r="K13" s="22">
        <f t="shared" si="3"/>
        <v>51.933490998600327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20.25" customHeight="1" thickBot="1" x14ac:dyDescent="0.45">
      <c r="A14" s="3"/>
      <c r="B14" s="97" t="s">
        <v>25</v>
      </c>
      <c r="C14" s="7">
        <v>5</v>
      </c>
      <c r="D14" s="39">
        <f>'Salaristabel 2024'!H9/145.033</f>
        <v>18.644032737377014</v>
      </c>
      <c r="E14" s="105">
        <f t="shared" si="0"/>
        <v>12.912857073907322</v>
      </c>
      <c r="F14" s="100">
        <f t="shared" si="1"/>
        <v>31.556889811284336</v>
      </c>
      <c r="G14" s="34"/>
      <c r="H14" s="7">
        <v>5</v>
      </c>
      <c r="I14" s="45">
        <f>'Salaristabel 2024'!H23/145.033</f>
        <v>27.173126116125299</v>
      </c>
      <c r="J14" s="35">
        <f t="shared" si="2"/>
        <v>18.820107148028384</v>
      </c>
      <c r="K14" s="22">
        <f t="shared" si="3"/>
        <v>45.993233264153687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20.25" customHeight="1" thickBot="1" x14ac:dyDescent="0.45">
      <c r="A15" s="3"/>
      <c r="B15" s="97" t="s">
        <v>24</v>
      </c>
      <c r="C15" s="7">
        <v>4</v>
      </c>
      <c r="D15" s="39">
        <f>'Salaristabel 2024'!G9/145.033</f>
        <v>17.637365289278993</v>
      </c>
      <c r="E15" s="105">
        <f t="shared" si="0"/>
        <v>12.21563919935463</v>
      </c>
      <c r="F15" s="100">
        <f t="shared" si="1"/>
        <v>29.853004488633623</v>
      </c>
      <c r="G15" s="34"/>
      <c r="H15" s="7">
        <v>4</v>
      </c>
      <c r="I15" s="45">
        <f>'Salaristabel 2024'!G19/145.033</f>
        <v>22.718967407417626</v>
      </c>
      <c r="J15" s="35">
        <f t="shared" si="2"/>
        <v>15.735156826377448</v>
      </c>
      <c r="K15" s="22">
        <f t="shared" si="3"/>
        <v>38.454124233795071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20.25" customHeight="1" thickBot="1" x14ac:dyDescent="0.45">
      <c r="A16" s="3"/>
      <c r="B16" s="97" t="s">
        <v>23</v>
      </c>
      <c r="C16" s="7">
        <v>3</v>
      </c>
      <c r="D16" s="39">
        <f>'Salaristabel 2024'!F9/145.033</f>
        <v>16.292843697641228</v>
      </c>
      <c r="E16" s="105">
        <f t="shared" si="0"/>
        <v>11.284423544986314</v>
      </c>
      <c r="F16" s="100">
        <f t="shared" si="1"/>
        <v>27.577267242627542</v>
      </c>
      <c r="G16" s="34"/>
      <c r="H16" s="7">
        <v>3</v>
      </c>
      <c r="I16" s="45">
        <f>'Salaristabel 2024'!F18/145.033</f>
        <v>20.5677328607972</v>
      </c>
      <c r="J16" s="35">
        <f t="shared" si="2"/>
        <v>14.245211779388141</v>
      </c>
      <c r="K16" s="22">
        <f t="shared" si="3"/>
        <v>34.812944640185343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20.25" customHeight="1" thickBot="1" x14ac:dyDescent="0.45">
      <c r="A17" s="3"/>
      <c r="B17" s="97" t="s">
        <v>22</v>
      </c>
      <c r="C17" s="7">
        <v>2</v>
      </c>
      <c r="D17" s="39">
        <f>'Salaristabel 2024'!E11/144.033</f>
        <v>16.149076947643945</v>
      </c>
      <c r="E17" s="105">
        <f t="shared" si="0"/>
        <v>11.184850693938197</v>
      </c>
      <c r="F17" s="100">
        <f t="shared" si="1"/>
        <v>27.333927641582143</v>
      </c>
      <c r="G17" s="34"/>
      <c r="H17" s="7">
        <v>2</v>
      </c>
      <c r="I17" s="45">
        <f>'Salaristabel 2024'!E17/145.033</f>
        <v>18.644032737377014</v>
      </c>
      <c r="J17" s="35">
        <f t="shared" si="2"/>
        <v>12.912857073907322</v>
      </c>
      <c r="K17" s="22">
        <f t="shared" si="3"/>
        <v>31.556889811284336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20.25" customHeight="1" thickBot="1" x14ac:dyDescent="0.45">
      <c r="A18" s="3"/>
      <c r="B18" s="98" t="s">
        <v>21</v>
      </c>
      <c r="C18" s="8">
        <v>1</v>
      </c>
      <c r="D18" s="40">
        <f>'Salaristabel 2024'!D14/145.033</f>
        <v>16.120469134610744</v>
      </c>
      <c r="E18" s="106">
        <f t="shared" si="0"/>
        <v>11.165036922631401</v>
      </c>
      <c r="F18" s="102">
        <f t="shared" si="1"/>
        <v>27.285506057242145</v>
      </c>
      <c r="G18" s="34"/>
      <c r="H18" s="8">
        <v>1</v>
      </c>
      <c r="I18" s="46">
        <f>'Salaristabel 2024'!D15/145.033</f>
        <v>16.506588155799026</v>
      </c>
      <c r="J18" s="37">
        <f t="shared" si="2"/>
        <v>11.432462956706406</v>
      </c>
      <c r="K18" s="23">
        <f t="shared" si="3"/>
        <v>27.939051112505432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x14ac:dyDescent="0.4">
      <c r="A19" s="3"/>
      <c r="B19" s="3"/>
      <c r="C19" s="3"/>
      <c r="D19" s="42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64.5" customHeight="1" x14ac:dyDescent="0.4">
      <c r="A20" s="3"/>
      <c r="B20" s="329" t="s">
        <v>214</v>
      </c>
      <c r="C20" s="330"/>
      <c r="D20" s="330"/>
      <c r="E20" s="330"/>
      <c r="F20" s="330"/>
      <c r="G20" s="330"/>
      <c r="H20" s="330"/>
      <c r="I20" s="330"/>
      <c r="J20" s="330"/>
      <c r="K20" s="33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5" thickBot="1" x14ac:dyDescent="0.45">
      <c r="A21" s="3"/>
      <c r="B21" s="3"/>
      <c r="C21" s="3"/>
      <c r="D21" s="5"/>
      <c r="E21" s="5"/>
      <c r="F21" s="3"/>
      <c r="G21" s="3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5" thickBot="1" x14ac:dyDescent="0.45">
      <c r="A22" s="3"/>
      <c r="B22" s="331" t="s">
        <v>11</v>
      </c>
      <c r="C22" s="332"/>
      <c r="D22" s="332"/>
      <c r="E22" s="332"/>
      <c r="F22" s="333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x14ac:dyDescent="0.4">
      <c r="A23" s="3"/>
      <c r="B23" s="334" t="s">
        <v>12</v>
      </c>
      <c r="C23" s="335"/>
      <c r="D23" s="335"/>
      <c r="E23" s="335"/>
      <c r="F23" s="11">
        <v>0.15</v>
      </c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x14ac:dyDescent="0.4">
      <c r="A24" s="3"/>
      <c r="B24" s="336" t="s">
        <v>13</v>
      </c>
      <c r="C24" s="337"/>
      <c r="D24" s="337"/>
      <c r="E24" s="337"/>
      <c r="F24" s="12">
        <v>9.4399999999999998E-2</v>
      </c>
      <c r="G24" s="3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x14ac:dyDescent="0.4">
      <c r="A25" s="3"/>
      <c r="B25" s="338" t="s">
        <v>14</v>
      </c>
      <c r="C25" s="337"/>
      <c r="D25" s="337"/>
      <c r="E25" s="337"/>
      <c r="F25" s="13">
        <v>0.08</v>
      </c>
      <c r="G25" s="3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x14ac:dyDescent="0.4">
      <c r="A26" s="3"/>
      <c r="B26" s="338" t="s">
        <v>15</v>
      </c>
      <c r="C26" s="337"/>
      <c r="D26" s="337"/>
      <c r="E26" s="337"/>
      <c r="F26" s="13">
        <v>0.14499999999999999</v>
      </c>
      <c r="G26" s="3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x14ac:dyDescent="0.4">
      <c r="A27" s="3"/>
      <c r="B27" s="338" t="s">
        <v>16</v>
      </c>
      <c r="C27" s="337"/>
      <c r="D27" s="337"/>
      <c r="E27" s="337"/>
      <c r="F27" s="13">
        <v>5.3199999999999997E-2</v>
      </c>
      <c r="G27" s="3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5" thickBot="1" x14ac:dyDescent="0.45">
      <c r="A28" s="3"/>
      <c r="B28" s="339" t="s">
        <v>17</v>
      </c>
      <c r="C28" s="340"/>
      <c r="D28" s="340"/>
      <c r="E28" s="340"/>
      <c r="F28" s="14">
        <v>0.17</v>
      </c>
      <c r="G28" s="3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5" thickBot="1" x14ac:dyDescent="0.45">
      <c r="A29" s="3"/>
      <c r="B29" s="341" t="s">
        <v>18</v>
      </c>
      <c r="C29" s="332"/>
      <c r="D29" s="332"/>
      <c r="E29" s="333"/>
      <c r="F29" s="15">
        <f>F23+F24+F25+F26+F27+F28</f>
        <v>0.6926000000000001</v>
      </c>
      <c r="G29" s="3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x14ac:dyDescent="0.4">
      <c r="A30" s="3"/>
      <c r="B30" s="10"/>
      <c r="C30" s="3"/>
      <c r="D30" s="3"/>
      <c r="E30" s="3"/>
      <c r="F30" s="19"/>
      <c r="G30" s="3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x14ac:dyDescent="0.4">
      <c r="A31" s="3"/>
      <c r="B31" s="10" t="s">
        <v>19</v>
      </c>
      <c r="C31" s="3"/>
      <c r="D31" s="3"/>
      <c r="E31" s="3"/>
      <c r="F31" s="19"/>
      <c r="G31" s="3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x14ac:dyDescent="0.4">
      <c r="A32" s="3"/>
      <c r="B32" s="20" t="s">
        <v>20</v>
      </c>
      <c r="C32" s="17"/>
      <c r="D32" s="17"/>
      <c r="E32" s="17"/>
      <c r="F32" s="20"/>
      <c r="G32" s="17"/>
      <c r="H32" s="18"/>
      <c r="I32" s="17"/>
      <c r="J32" s="17"/>
      <c r="K32" s="17"/>
      <c r="L32" s="17"/>
      <c r="M32" s="17"/>
      <c r="N32" s="17"/>
      <c r="O32" s="1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x14ac:dyDescent="0.4">
      <c r="A33" s="3"/>
      <c r="B33" s="20"/>
      <c r="C33" s="17"/>
      <c r="D33" s="17"/>
      <c r="E33" s="17"/>
      <c r="F33" s="20"/>
      <c r="G33" s="17"/>
      <c r="H33" s="18"/>
      <c r="I33" s="17"/>
      <c r="J33" s="17"/>
      <c r="K33" s="17"/>
      <c r="L33" s="17"/>
      <c r="M33" s="17"/>
      <c r="N33" s="17"/>
      <c r="O33" s="1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61.5" customHeight="1" x14ac:dyDescent="0.4">
      <c r="A34" s="93"/>
      <c r="B34" s="93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111"/>
      <c r="O34" s="111"/>
      <c r="P34" s="111"/>
      <c r="Q34" s="3"/>
      <c r="R34" s="3"/>
      <c r="S34" s="3"/>
    </row>
    <row r="35" spans="1:68" ht="34.200000000000003" customHeight="1" x14ac:dyDescent="0.4">
      <c r="A35" s="93"/>
      <c r="B35" s="321" t="s">
        <v>55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9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x14ac:dyDescent="0.4">
      <c r="B36" s="3"/>
      <c r="C36" s="3"/>
      <c r="D36" s="41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x14ac:dyDescent="0.4"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</sheetData>
  <sheetProtection algorithmName="SHA-512" hashValue="djRziNL2lxgxoenK0kJZ3lzIjMq9/pAnscx4SCYAGH8H9IPLLoWTk+ecE9gnS7dTVo+XVpZ2DaRxPWICtVxlFw==" saltValue="bYdUCYJmebgjex9xJfeaZQ==" spinCount="100000" sheet="1" formatCells="0" formatColumns="0" formatRows="0" insertColumns="0" insertRows="0" insertHyperlinks="0" deleteColumns="0" deleteRows="0" sort="0" autoFilter="0" pivotTables="0"/>
  <mergeCells count="12">
    <mergeCell ref="B35:L35"/>
    <mergeCell ref="B27:E27"/>
    <mergeCell ref="B28:E28"/>
    <mergeCell ref="B29:E29"/>
    <mergeCell ref="B5:F5"/>
    <mergeCell ref="H5:K5"/>
    <mergeCell ref="B20:K20"/>
    <mergeCell ref="B22:F22"/>
    <mergeCell ref="B23:E23"/>
    <mergeCell ref="B24:E24"/>
    <mergeCell ref="B25:E25"/>
    <mergeCell ref="B26:E26"/>
  </mergeCells>
  <pageMargins left="0.23622047244094491" right="0.23622047244094491" top="0.6692913385826772" bottom="0.35433070866141736" header="0.31496062992125984" footer="7.874015748031496E-2"/>
  <pageSetup paperSize="9" scale="66" orientation="landscape" r:id="rId1"/>
  <headerFooter scaleWithDoc="0">
    <oddHeader>&amp;L&amp;"-,Vet"&amp;14Richtlijn zzp-starttarieven werkenden filmfestivals -  2 december 2024</oddHeader>
    <oddFooter>Pagina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12DB-4622-4B87-A817-9393EC6D51D6}">
  <sheetPr>
    <pageSetUpPr fitToPage="1"/>
  </sheetPr>
  <dimension ref="A1:AR114"/>
  <sheetViews>
    <sheetView workbookViewId="0"/>
  </sheetViews>
  <sheetFormatPr defaultRowHeight="14.6" x14ac:dyDescent="0.4"/>
  <cols>
    <col min="1" max="1" width="1.53515625" customWidth="1"/>
    <col min="2" max="2" width="8.3046875" customWidth="1"/>
    <col min="3" max="3" width="11.3046875" bestFit="1" customWidth="1"/>
    <col min="4" max="8" width="33.15234375" customWidth="1"/>
    <col min="9" max="10" width="33.15234375" style="111" customWidth="1"/>
    <col min="11" max="11" width="0.84375" style="111" customWidth="1"/>
    <col min="12" max="25" width="9.3046875" style="111"/>
    <col min="26" max="34" width="9.3046875" style="3"/>
  </cols>
  <sheetData>
    <row r="1" spans="1:44" s="91" customFormat="1" ht="31.95" customHeight="1" x14ac:dyDescent="0.4">
      <c r="A1" s="92"/>
      <c r="B1" s="186" t="s">
        <v>211</v>
      </c>
      <c r="C1" s="187"/>
      <c r="D1" s="188"/>
      <c r="E1" s="188"/>
      <c r="F1" s="188"/>
      <c r="G1" s="188"/>
      <c r="H1" s="188"/>
      <c r="I1" s="188"/>
      <c r="J1" s="188"/>
      <c r="K1" s="188"/>
      <c r="L1" s="189"/>
      <c r="M1" s="183"/>
      <c r="N1" s="183"/>
      <c r="O1" s="183"/>
      <c r="P1" s="183"/>
      <c r="Q1" s="183"/>
      <c r="R1" s="190"/>
      <c r="S1" s="190"/>
      <c r="T1" s="190"/>
      <c r="U1" s="190"/>
      <c r="V1" s="190"/>
      <c r="W1" s="190"/>
      <c r="X1" s="190"/>
      <c r="Y1" s="190"/>
      <c r="Z1" s="90"/>
      <c r="AA1" s="90"/>
      <c r="AB1" s="90"/>
      <c r="AC1" s="90"/>
      <c r="AD1" s="90"/>
      <c r="AE1" s="90"/>
      <c r="AF1" s="90"/>
      <c r="AG1" s="90"/>
      <c r="AH1" s="90"/>
    </row>
    <row r="2" spans="1:44" s="3" customFormat="1" ht="15" thickBot="1" x14ac:dyDescent="0.45"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44" s="3" customFormat="1" ht="30" thickTop="1" thickBot="1" x14ac:dyDescent="0.45">
      <c r="B3" s="212" t="s">
        <v>217</v>
      </c>
      <c r="C3" s="213" t="s">
        <v>239</v>
      </c>
      <c r="D3" s="213" t="s">
        <v>218</v>
      </c>
      <c r="E3" s="213" t="s">
        <v>219</v>
      </c>
      <c r="F3" s="213" t="s">
        <v>220</v>
      </c>
      <c r="G3" s="213" t="s">
        <v>221</v>
      </c>
      <c r="H3" s="213" t="s">
        <v>222</v>
      </c>
      <c r="I3" s="213" t="s">
        <v>223</v>
      </c>
      <c r="J3" s="214" t="s">
        <v>224</v>
      </c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44" s="3" customFormat="1" ht="15" thickBot="1" x14ac:dyDescent="0.45">
      <c r="B4" s="215">
        <v>1</v>
      </c>
      <c r="C4" s="205" t="s">
        <v>225</v>
      </c>
      <c r="D4" s="205" t="s">
        <v>56</v>
      </c>
      <c r="E4" s="205" t="s">
        <v>56</v>
      </c>
      <c r="F4" s="205" t="s">
        <v>56</v>
      </c>
      <c r="G4" s="205" t="s">
        <v>56</v>
      </c>
      <c r="H4" s="205" t="s">
        <v>56</v>
      </c>
      <c r="I4" s="205"/>
      <c r="J4" s="21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44" ht="15" thickBot="1" x14ac:dyDescent="0.45">
      <c r="A5" s="3"/>
      <c r="B5" s="217">
        <v>2</v>
      </c>
      <c r="C5" s="204" t="s">
        <v>226</v>
      </c>
      <c r="D5" s="204" t="s">
        <v>56</v>
      </c>
      <c r="E5" s="204" t="s">
        <v>56</v>
      </c>
      <c r="F5" s="204" t="s">
        <v>56</v>
      </c>
      <c r="G5" s="204" t="s">
        <v>56</v>
      </c>
      <c r="H5" s="204" t="s">
        <v>56</v>
      </c>
      <c r="I5" s="204"/>
      <c r="J5" s="218"/>
      <c r="K5" s="25"/>
      <c r="L5" s="25"/>
      <c r="M5" s="25"/>
      <c r="N5" s="25"/>
      <c r="O5" s="25"/>
      <c r="P5" s="183"/>
      <c r="Q5" s="3"/>
      <c r="R5" s="3"/>
      <c r="S5" s="3"/>
      <c r="T5" s="3"/>
      <c r="U5" s="3"/>
      <c r="V5" s="3"/>
      <c r="W5" s="3"/>
      <c r="X5" s="3"/>
      <c r="Y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s="3" customFormat="1" ht="15" thickBot="1" x14ac:dyDescent="0.45">
      <c r="B6" s="217">
        <v>3</v>
      </c>
      <c r="C6" s="204" t="s">
        <v>227</v>
      </c>
      <c r="D6" s="204" t="s">
        <v>76</v>
      </c>
      <c r="E6" s="204" t="s">
        <v>56</v>
      </c>
      <c r="F6" s="204" t="s">
        <v>56</v>
      </c>
      <c r="G6" s="204" t="s">
        <v>56</v>
      </c>
      <c r="H6" s="204" t="s">
        <v>56</v>
      </c>
      <c r="I6" s="204"/>
      <c r="J6" s="218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44" s="3" customFormat="1" ht="15" thickBot="1" x14ac:dyDescent="0.45">
      <c r="B7" s="219">
        <v>4</v>
      </c>
      <c r="C7" s="206" t="s">
        <v>228</v>
      </c>
      <c r="D7" s="206" t="s">
        <v>56</v>
      </c>
      <c r="E7" s="206" t="s">
        <v>56</v>
      </c>
      <c r="F7" s="206" t="s">
        <v>56</v>
      </c>
      <c r="G7" s="206" t="s">
        <v>56</v>
      </c>
      <c r="H7" s="206" t="s">
        <v>56</v>
      </c>
      <c r="I7" s="206"/>
      <c r="J7" s="220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44" s="3" customFormat="1" ht="44.15" thickBot="1" x14ac:dyDescent="0.45">
      <c r="B8" s="221">
        <v>5</v>
      </c>
      <c r="C8" s="207"/>
      <c r="D8" s="207" t="s">
        <v>77</v>
      </c>
      <c r="E8" s="207" t="s">
        <v>240</v>
      </c>
      <c r="F8" s="207" t="s">
        <v>241</v>
      </c>
      <c r="G8" s="207" t="s">
        <v>242</v>
      </c>
      <c r="H8" s="207" t="s">
        <v>243</v>
      </c>
      <c r="I8" s="207"/>
      <c r="J8" s="222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spans="1:44" s="3" customFormat="1" ht="44.15" thickBot="1" x14ac:dyDescent="0.45">
      <c r="B9" s="223">
        <v>6</v>
      </c>
      <c r="C9" s="208" t="s">
        <v>229</v>
      </c>
      <c r="D9" s="208" t="s">
        <v>56</v>
      </c>
      <c r="E9" s="208" t="s">
        <v>244</v>
      </c>
      <c r="F9" s="208" t="s">
        <v>245</v>
      </c>
      <c r="G9" s="208" t="s">
        <v>246</v>
      </c>
      <c r="H9" s="208" t="s">
        <v>247</v>
      </c>
      <c r="I9" s="208"/>
      <c r="J9" s="224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44" s="3" customFormat="1" ht="29.15" x14ac:dyDescent="0.4">
      <c r="B10" s="344">
        <v>7</v>
      </c>
      <c r="C10" s="350" t="s">
        <v>230</v>
      </c>
      <c r="D10" s="350" t="s">
        <v>56</v>
      </c>
      <c r="E10" s="209" t="s">
        <v>231</v>
      </c>
      <c r="F10" s="209" t="s">
        <v>86</v>
      </c>
      <c r="G10" s="209" t="s">
        <v>232</v>
      </c>
      <c r="H10" s="209" t="s">
        <v>248</v>
      </c>
      <c r="I10" s="350"/>
      <c r="J10" s="355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spans="1:44" s="3" customFormat="1" x14ac:dyDescent="0.4">
      <c r="B11" s="345"/>
      <c r="C11" s="351"/>
      <c r="D11" s="351"/>
      <c r="E11" s="208"/>
      <c r="F11" s="208"/>
      <c r="G11" s="208" t="s">
        <v>233</v>
      </c>
      <c r="H11" s="208"/>
      <c r="I11" s="351"/>
      <c r="J11" s="356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</row>
    <row r="12" spans="1:44" s="3" customFormat="1" x14ac:dyDescent="0.4">
      <c r="B12" s="345"/>
      <c r="C12" s="351"/>
      <c r="D12" s="351"/>
      <c r="E12" s="208" t="s">
        <v>249</v>
      </c>
      <c r="F12" s="208" t="s">
        <v>250</v>
      </c>
      <c r="G12" s="208"/>
      <c r="H12" s="208" t="s">
        <v>234</v>
      </c>
      <c r="I12" s="351"/>
      <c r="J12" s="356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spans="1:44" s="3" customFormat="1" x14ac:dyDescent="0.4">
      <c r="B13" s="345"/>
      <c r="C13" s="351"/>
      <c r="D13" s="351"/>
      <c r="E13" s="208"/>
      <c r="F13" s="208"/>
      <c r="G13" s="208"/>
      <c r="H13" s="208" t="s">
        <v>251</v>
      </c>
      <c r="I13" s="351"/>
      <c r="J13" s="356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1:44" s="3" customFormat="1" x14ac:dyDescent="0.4">
      <c r="B14" s="345"/>
      <c r="C14" s="351"/>
      <c r="D14" s="351"/>
      <c r="E14" s="208"/>
      <c r="F14" s="208"/>
      <c r="G14" s="208" t="s">
        <v>252</v>
      </c>
      <c r="H14" s="208"/>
      <c r="I14" s="351"/>
      <c r="J14" s="356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1:44" s="3" customFormat="1" ht="44.15" thickBot="1" x14ac:dyDescent="0.45">
      <c r="B15" s="345"/>
      <c r="C15" s="351"/>
      <c r="D15" s="351"/>
      <c r="E15" s="208"/>
      <c r="F15" s="208"/>
      <c r="G15" s="208"/>
      <c r="H15" s="208" t="s">
        <v>361</v>
      </c>
      <c r="I15" s="351"/>
      <c r="J15" s="356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44" s="3" customFormat="1" x14ac:dyDescent="0.4">
      <c r="B16" s="344">
        <v>8</v>
      </c>
      <c r="C16" s="350" t="s">
        <v>235</v>
      </c>
      <c r="D16" s="350" t="s">
        <v>90</v>
      </c>
      <c r="E16" s="350" t="s">
        <v>253</v>
      </c>
      <c r="F16" s="350" t="s">
        <v>254</v>
      </c>
      <c r="G16" s="350" t="s">
        <v>255</v>
      </c>
      <c r="H16" s="209" t="s">
        <v>256</v>
      </c>
      <c r="I16" s="350"/>
      <c r="J16" s="225" t="s">
        <v>257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spans="2:25" s="3" customFormat="1" x14ac:dyDescent="0.4">
      <c r="B17" s="345"/>
      <c r="C17" s="351"/>
      <c r="D17" s="351"/>
      <c r="E17" s="351"/>
      <c r="F17" s="351"/>
      <c r="G17" s="351"/>
      <c r="H17" s="208"/>
      <c r="I17" s="351"/>
      <c r="J17" s="224" t="s">
        <v>258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spans="2:25" s="3" customFormat="1" x14ac:dyDescent="0.4">
      <c r="B18" s="345"/>
      <c r="C18" s="351"/>
      <c r="D18" s="351"/>
      <c r="E18" s="351"/>
      <c r="F18" s="351"/>
      <c r="G18" s="351"/>
      <c r="H18" s="208" t="s">
        <v>259</v>
      </c>
      <c r="I18" s="351"/>
      <c r="J18" s="224" t="s">
        <v>260</v>
      </c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2:25" s="3" customFormat="1" x14ac:dyDescent="0.4">
      <c r="B19" s="345"/>
      <c r="C19" s="351"/>
      <c r="D19" s="351"/>
      <c r="E19" s="351"/>
      <c r="F19" s="351"/>
      <c r="G19" s="351"/>
      <c r="H19" s="208"/>
      <c r="I19" s="351"/>
      <c r="J19" s="224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2:25" s="3" customFormat="1" ht="44.15" thickBot="1" x14ac:dyDescent="0.45">
      <c r="B20" s="345"/>
      <c r="C20" s="351"/>
      <c r="D20" s="351"/>
      <c r="E20" s="351"/>
      <c r="F20" s="351"/>
      <c r="G20" s="351"/>
      <c r="H20" s="208" t="s">
        <v>261</v>
      </c>
      <c r="I20" s="351"/>
      <c r="J20" s="224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2:25" s="3" customFormat="1" x14ac:dyDescent="0.4">
      <c r="B21" s="344">
        <v>9</v>
      </c>
      <c r="C21" s="350" t="s">
        <v>236</v>
      </c>
      <c r="D21" s="350" t="s">
        <v>92</v>
      </c>
      <c r="E21" s="350" t="s">
        <v>262</v>
      </c>
      <c r="F21" s="350" t="s">
        <v>263</v>
      </c>
      <c r="G21" s="350" t="s">
        <v>264</v>
      </c>
      <c r="H21" s="350" t="s">
        <v>265</v>
      </c>
      <c r="I21" s="209" t="s">
        <v>266</v>
      </c>
      <c r="J21" s="225" t="s">
        <v>266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2:25" s="3" customFormat="1" x14ac:dyDescent="0.4">
      <c r="B22" s="345"/>
      <c r="C22" s="351"/>
      <c r="D22" s="351"/>
      <c r="E22" s="351"/>
      <c r="F22" s="351"/>
      <c r="G22" s="351"/>
      <c r="H22" s="351"/>
      <c r="I22" s="208" t="s">
        <v>267</v>
      </c>
      <c r="J22" s="224" t="s">
        <v>268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2:25" s="3" customFormat="1" ht="15" thickBot="1" x14ac:dyDescent="0.45">
      <c r="B23" s="353"/>
      <c r="C23" s="354"/>
      <c r="D23" s="354"/>
      <c r="E23" s="354"/>
      <c r="F23" s="354"/>
      <c r="G23" s="354"/>
      <c r="H23" s="354"/>
      <c r="I23" s="210" t="s">
        <v>269</v>
      </c>
      <c r="J23" s="226" t="s">
        <v>270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2:25" s="3" customFormat="1" x14ac:dyDescent="0.4">
      <c r="B24" s="344">
        <v>10</v>
      </c>
      <c r="C24" s="350" t="s">
        <v>237</v>
      </c>
      <c r="D24" s="350" t="s">
        <v>56</v>
      </c>
      <c r="E24" s="350" t="s">
        <v>56</v>
      </c>
      <c r="F24" s="350"/>
      <c r="G24" s="350" t="s">
        <v>56</v>
      </c>
      <c r="H24" s="350"/>
      <c r="I24" s="209" t="s">
        <v>271</v>
      </c>
      <c r="J24" s="225" t="s">
        <v>272</v>
      </c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2:25" s="3" customFormat="1" x14ac:dyDescent="0.4">
      <c r="B25" s="345"/>
      <c r="C25" s="351"/>
      <c r="D25" s="351"/>
      <c r="E25" s="351"/>
      <c r="F25" s="351"/>
      <c r="G25" s="351"/>
      <c r="H25" s="351"/>
      <c r="I25" s="208" t="s">
        <v>273</v>
      </c>
      <c r="J25" s="224" t="s">
        <v>273</v>
      </c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  <row r="26" spans="2:25" s="3" customFormat="1" ht="15" thickBot="1" x14ac:dyDescent="0.45">
      <c r="B26" s="353"/>
      <c r="C26" s="354"/>
      <c r="D26" s="354"/>
      <c r="E26" s="354"/>
      <c r="F26" s="354"/>
      <c r="G26" s="354"/>
      <c r="H26" s="354"/>
      <c r="I26" s="210" t="s">
        <v>274</v>
      </c>
      <c r="J26" s="226" t="s">
        <v>275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spans="2:25" s="3" customFormat="1" x14ac:dyDescent="0.4">
      <c r="B27" s="344">
        <v>11</v>
      </c>
      <c r="C27" s="350" t="s">
        <v>238</v>
      </c>
      <c r="D27" s="350"/>
      <c r="E27" s="350"/>
      <c r="F27" s="350"/>
      <c r="G27" s="350"/>
      <c r="H27" s="350"/>
      <c r="I27" s="209" t="s">
        <v>276</v>
      </c>
      <c r="J27" s="225" t="s">
        <v>276</v>
      </c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</row>
    <row r="28" spans="2:25" s="3" customFormat="1" x14ac:dyDescent="0.4">
      <c r="B28" s="345"/>
      <c r="C28" s="351"/>
      <c r="D28" s="351"/>
      <c r="E28" s="351"/>
      <c r="F28" s="351"/>
      <c r="G28" s="351"/>
      <c r="H28" s="351"/>
      <c r="I28" s="208" t="s">
        <v>277</v>
      </c>
      <c r="J28" s="224" t="s">
        <v>277</v>
      </c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  <row r="29" spans="2:25" s="3" customFormat="1" ht="15" thickBot="1" x14ac:dyDescent="0.45">
      <c r="B29" s="353"/>
      <c r="C29" s="354"/>
      <c r="D29" s="354"/>
      <c r="E29" s="354"/>
      <c r="F29" s="354"/>
      <c r="G29" s="354"/>
      <c r="H29" s="354"/>
      <c r="I29" s="211" t="s">
        <v>278</v>
      </c>
      <c r="J29" s="226" t="s">
        <v>279</v>
      </c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spans="2:25" s="3" customFormat="1" x14ac:dyDescent="0.4">
      <c r="B30" s="344">
        <v>12</v>
      </c>
      <c r="C30" s="347" t="s">
        <v>32</v>
      </c>
      <c r="D30" s="350"/>
      <c r="E30" s="350"/>
      <c r="F30" s="350"/>
      <c r="G30" s="350"/>
      <c r="H30" s="350"/>
      <c r="I30" s="209" t="s">
        <v>280</v>
      </c>
      <c r="J30" s="355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spans="2:25" s="3" customFormat="1" x14ac:dyDescent="0.4">
      <c r="B31" s="345"/>
      <c r="C31" s="348"/>
      <c r="D31" s="351"/>
      <c r="E31" s="351"/>
      <c r="F31" s="351"/>
      <c r="G31" s="351"/>
      <c r="H31" s="351"/>
      <c r="I31" s="208" t="s">
        <v>281</v>
      </c>
      <c r="J31" s="356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2:25" s="3" customFormat="1" ht="15" thickBot="1" x14ac:dyDescent="0.45">
      <c r="B32" s="346"/>
      <c r="C32" s="349"/>
      <c r="D32" s="352"/>
      <c r="E32" s="352"/>
      <c r="F32" s="352"/>
      <c r="G32" s="352"/>
      <c r="H32" s="352"/>
      <c r="I32" s="227" t="s">
        <v>282</v>
      </c>
      <c r="J32" s="357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44" s="3" customFormat="1" ht="15" thickTop="1" x14ac:dyDescent="0.4"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</row>
    <row r="34" spans="1:44" s="3" customFormat="1" x14ac:dyDescent="0.4">
      <c r="B34" s="3" t="s">
        <v>283</v>
      </c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35" spans="1:44" s="3" customFormat="1" x14ac:dyDescent="0.4"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</row>
    <row r="36" spans="1:44" ht="61.4" customHeight="1" x14ac:dyDescent="0.4">
      <c r="A36" s="93"/>
      <c r="B36" s="93"/>
      <c r="C36" s="93"/>
      <c r="D36" s="93"/>
      <c r="E36" s="94"/>
      <c r="F36" s="94"/>
      <c r="G36" s="94"/>
      <c r="H36" s="94"/>
      <c r="I36" s="94"/>
      <c r="J36" s="94"/>
      <c r="K36" s="94"/>
      <c r="L36" s="25"/>
      <c r="M36" s="25"/>
      <c r="N36" s="25"/>
      <c r="O36" s="25"/>
      <c r="P36" s="183"/>
      <c r="Q36" s="3"/>
      <c r="R36" s="3"/>
      <c r="S36" s="3"/>
      <c r="T36" s="3"/>
      <c r="U36" s="3"/>
      <c r="V36" s="3"/>
      <c r="W36" s="3"/>
      <c r="X36" s="3"/>
      <c r="Y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s="3" customFormat="1" x14ac:dyDescent="0.4"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</row>
    <row r="38" spans="1:44" s="3" customFormat="1" x14ac:dyDescent="0.4"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</row>
    <row r="39" spans="1:44" s="3" customFormat="1" x14ac:dyDescent="0.4"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</row>
    <row r="40" spans="1:44" s="3" customFormat="1" x14ac:dyDescent="0.4"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  <row r="41" spans="1:44" s="3" customFormat="1" x14ac:dyDescent="0.4"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</row>
    <row r="42" spans="1:44" s="3" customFormat="1" x14ac:dyDescent="0.4"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</row>
    <row r="43" spans="1:44" s="3" customFormat="1" x14ac:dyDescent="0.4"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</row>
    <row r="44" spans="1:44" s="3" customFormat="1" x14ac:dyDescent="0.4"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</row>
    <row r="45" spans="1:44" s="3" customFormat="1" x14ac:dyDescent="0.4"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</row>
    <row r="46" spans="1:44" s="3" customFormat="1" x14ac:dyDescent="0.4"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</row>
    <row r="47" spans="1:44" s="3" customFormat="1" x14ac:dyDescent="0.4"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</row>
    <row r="48" spans="1:44" s="3" customFormat="1" x14ac:dyDescent="0.4"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</row>
    <row r="49" spans="9:25" s="3" customFormat="1" x14ac:dyDescent="0.4"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</row>
    <row r="50" spans="9:25" s="3" customFormat="1" x14ac:dyDescent="0.4"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</row>
    <row r="51" spans="9:25" s="3" customFormat="1" x14ac:dyDescent="0.4"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</row>
    <row r="52" spans="9:25" s="3" customFormat="1" x14ac:dyDescent="0.4"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</row>
    <row r="53" spans="9:25" s="3" customFormat="1" x14ac:dyDescent="0.4"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</row>
    <row r="54" spans="9:25" s="3" customFormat="1" x14ac:dyDescent="0.4"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</row>
    <row r="55" spans="9:25" s="3" customFormat="1" x14ac:dyDescent="0.4"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</row>
    <row r="56" spans="9:25" s="3" customFormat="1" x14ac:dyDescent="0.4"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</row>
    <row r="57" spans="9:25" s="3" customFormat="1" x14ac:dyDescent="0.4"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</row>
    <row r="58" spans="9:25" s="3" customFormat="1" x14ac:dyDescent="0.4"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</row>
    <row r="59" spans="9:25" s="3" customFormat="1" x14ac:dyDescent="0.4"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</row>
    <row r="60" spans="9:25" s="3" customFormat="1" x14ac:dyDescent="0.4"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</row>
    <row r="61" spans="9:25" s="3" customFormat="1" x14ac:dyDescent="0.4"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</row>
    <row r="62" spans="9:25" s="3" customFormat="1" x14ac:dyDescent="0.4"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</row>
    <row r="63" spans="9:25" s="3" customFormat="1" x14ac:dyDescent="0.4"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</row>
    <row r="64" spans="9:25" s="3" customFormat="1" x14ac:dyDescent="0.4"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</row>
    <row r="65" spans="9:25" s="3" customFormat="1" x14ac:dyDescent="0.4"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</row>
    <row r="66" spans="9:25" s="3" customFormat="1" x14ac:dyDescent="0.4"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</row>
    <row r="67" spans="9:25" s="3" customFormat="1" x14ac:dyDescent="0.4"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9:25" s="3" customFormat="1" x14ac:dyDescent="0.4"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</row>
    <row r="69" spans="9:25" s="3" customFormat="1" x14ac:dyDescent="0.4"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</row>
    <row r="70" spans="9:25" s="3" customFormat="1" x14ac:dyDescent="0.4"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</row>
    <row r="71" spans="9:25" s="3" customFormat="1" x14ac:dyDescent="0.4"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</row>
    <row r="72" spans="9:25" s="3" customFormat="1" x14ac:dyDescent="0.4"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</row>
    <row r="73" spans="9:25" s="3" customFormat="1" x14ac:dyDescent="0.4"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</row>
    <row r="74" spans="9:25" s="3" customFormat="1" x14ac:dyDescent="0.4"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</row>
    <row r="75" spans="9:25" s="3" customFormat="1" x14ac:dyDescent="0.4"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</row>
    <row r="76" spans="9:25" s="3" customFormat="1" x14ac:dyDescent="0.4"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</row>
    <row r="77" spans="9:25" s="3" customFormat="1" x14ac:dyDescent="0.4"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</row>
    <row r="78" spans="9:25" s="3" customFormat="1" x14ac:dyDescent="0.4"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</row>
    <row r="79" spans="9:25" s="3" customFormat="1" x14ac:dyDescent="0.4"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</row>
    <row r="80" spans="9:25" s="3" customFormat="1" x14ac:dyDescent="0.4"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</row>
    <row r="81" spans="9:25" s="3" customFormat="1" x14ac:dyDescent="0.4"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</row>
    <row r="82" spans="9:25" s="3" customFormat="1" x14ac:dyDescent="0.4"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</row>
    <row r="83" spans="9:25" s="3" customFormat="1" x14ac:dyDescent="0.4"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</row>
    <row r="84" spans="9:25" s="3" customFormat="1" x14ac:dyDescent="0.4"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</row>
    <row r="85" spans="9:25" s="3" customFormat="1" x14ac:dyDescent="0.4"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</row>
    <row r="86" spans="9:25" s="3" customFormat="1" x14ac:dyDescent="0.4"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</row>
    <row r="87" spans="9:25" s="3" customFormat="1" x14ac:dyDescent="0.4"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</row>
    <row r="88" spans="9:25" s="3" customFormat="1" x14ac:dyDescent="0.4"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</row>
    <row r="89" spans="9:25" s="3" customFormat="1" x14ac:dyDescent="0.4"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</row>
    <row r="90" spans="9:25" s="3" customFormat="1" x14ac:dyDescent="0.4"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</row>
    <row r="91" spans="9:25" s="3" customFormat="1" x14ac:dyDescent="0.4"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</row>
    <row r="92" spans="9:25" s="3" customFormat="1" x14ac:dyDescent="0.4"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</row>
    <row r="93" spans="9:25" s="3" customFormat="1" x14ac:dyDescent="0.4"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</row>
    <row r="94" spans="9:25" s="3" customFormat="1" x14ac:dyDescent="0.4"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</row>
    <row r="95" spans="9:25" s="3" customFormat="1" x14ac:dyDescent="0.4"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</row>
    <row r="96" spans="9:25" s="3" customFormat="1" x14ac:dyDescent="0.4"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</row>
    <row r="97" spans="3:44" s="3" customFormat="1" x14ac:dyDescent="0.4"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</row>
    <row r="98" spans="3:44" s="3" customFormat="1" x14ac:dyDescent="0.4"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</row>
    <row r="99" spans="3:44" s="3" customFormat="1" x14ac:dyDescent="0.4"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</row>
    <row r="100" spans="3:44" s="3" customFormat="1" x14ac:dyDescent="0.4"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</row>
    <row r="101" spans="3:44" s="3" customFormat="1" x14ac:dyDescent="0.4"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</row>
    <row r="102" spans="3:44" s="3" customFormat="1" x14ac:dyDescent="0.4"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</row>
    <row r="103" spans="3:44" s="3" customFormat="1" x14ac:dyDescent="0.4"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</row>
    <row r="104" spans="3:44" s="3" customFormat="1" x14ac:dyDescent="0.4"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</row>
    <row r="105" spans="3:44" s="3" customFormat="1" x14ac:dyDescent="0.4"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</row>
    <row r="106" spans="3:44" s="3" customFormat="1" x14ac:dyDescent="0.4"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</row>
    <row r="107" spans="3:44" s="3" customFormat="1" x14ac:dyDescent="0.4">
      <c r="C107"/>
      <c r="D107"/>
      <c r="E107"/>
      <c r="F107"/>
      <c r="G107"/>
      <c r="H107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AI107"/>
      <c r="AJ107"/>
      <c r="AK107"/>
      <c r="AL107"/>
      <c r="AM107"/>
      <c r="AN107"/>
      <c r="AO107"/>
      <c r="AP107"/>
      <c r="AQ107"/>
      <c r="AR107"/>
    </row>
    <row r="108" spans="3:44" s="3" customFormat="1" x14ac:dyDescent="0.4">
      <c r="C108"/>
      <c r="D108"/>
      <c r="E108"/>
      <c r="F108"/>
      <c r="G108"/>
      <c r="H108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AI108"/>
      <c r="AJ108"/>
      <c r="AK108"/>
      <c r="AL108"/>
      <c r="AM108"/>
      <c r="AN108"/>
      <c r="AO108"/>
      <c r="AP108"/>
      <c r="AQ108"/>
      <c r="AR108"/>
    </row>
    <row r="109" spans="3:44" s="3" customFormat="1" x14ac:dyDescent="0.4">
      <c r="C109"/>
      <c r="D109"/>
      <c r="E109"/>
      <c r="F109"/>
      <c r="G109"/>
      <c r="H109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AI109"/>
      <c r="AJ109"/>
      <c r="AK109"/>
      <c r="AL109"/>
      <c r="AM109"/>
      <c r="AN109"/>
      <c r="AO109"/>
      <c r="AP109"/>
      <c r="AQ109"/>
      <c r="AR109"/>
    </row>
    <row r="110" spans="3:44" s="3" customFormat="1" x14ac:dyDescent="0.4">
      <c r="C110"/>
      <c r="D110"/>
      <c r="E110"/>
      <c r="F110"/>
      <c r="G110"/>
      <c r="H110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AI110"/>
      <c r="AJ110"/>
      <c r="AK110"/>
      <c r="AL110"/>
      <c r="AM110"/>
      <c r="AN110"/>
      <c r="AO110"/>
      <c r="AP110"/>
      <c r="AQ110"/>
      <c r="AR110"/>
    </row>
    <row r="111" spans="3:44" s="3" customFormat="1" x14ac:dyDescent="0.4">
      <c r="C111"/>
      <c r="D111"/>
      <c r="E111"/>
      <c r="F111"/>
      <c r="G111"/>
      <c r="H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AI111"/>
      <c r="AJ111"/>
      <c r="AK111"/>
      <c r="AL111"/>
      <c r="AM111"/>
      <c r="AN111"/>
      <c r="AO111"/>
      <c r="AP111"/>
      <c r="AQ111"/>
      <c r="AR111"/>
    </row>
    <row r="112" spans="3:44" s="3" customFormat="1" x14ac:dyDescent="0.4">
      <c r="C112"/>
      <c r="D112"/>
      <c r="E112"/>
      <c r="F112"/>
      <c r="G112"/>
      <c r="H112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AI112"/>
      <c r="AJ112"/>
      <c r="AK112"/>
      <c r="AL112"/>
      <c r="AM112"/>
      <c r="AN112"/>
      <c r="AO112"/>
      <c r="AP112"/>
      <c r="AQ112"/>
      <c r="AR112"/>
    </row>
    <row r="113" spans="1:44" s="3" customFormat="1" x14ac:dyDescent="0.4">
      <c r="C113"/>
      <c r="D113"/>
      <c r="E113"/>
      <c r="F113"/>
      <c r="G113"/>
      <c r="H113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AI113"/>
      <c r="AJ113"/>
      <c r="AK113"/>
      <c r="AL113"/>
      <c r="AM113"/>
      <c r="AN113"/>
      <c r="AO113"/>
      <c r="AP113"/>
      <c r="AQ113"/>
      <c r="AR113"/>
    </row>
    <row r="114" spans="1:44" x14ac:dyDescent="0.4">
      <c r="A114" s="3"/>
      <c r="B114" s="3"/>
    </row>
  </sheetData>
  <sheetProtection algorithmName="SHA-512" hashValue="dzbDqlUB/aIJmMj1Xd8NKkDKi1bMDXDJt9yfAoEVb5OApzQILI9P7tjPam2ehlr+4s0vExp+4VqgIZNo0S+lQA==" saltValue="SMOwKNivQiOOixjmnT16xA==" spinCount="100000" sheet="1" formatCells="0" formatColumns="0" formatRows="0" insertColumns="0" insertRows="0" insertHyperlinks="0" deleteColumns="0" deleteRows="0" sort="0" autoFilter="0" pivotTables="0"/>
  <mergeCells count="41">
    <mergeCell ref="E30:E32"/>
    <mergeCell ref="F30:F32"/>
    <mergeCell ref="G30:G32"/>
    <mergeCell ref="H30:H32"/>
    <mergeCell ref="J30:J32"/>
    <mergeCell ref="E27:E29"/>
    <mergeCell ref="F27:F29"/>
    <mergeCell ref="G27:G29"/>
    <mergeCell ref="H27:H29"/>
    <mergeCell ref="B24:B26"/>
    <mergeCell ref="C24:C26"/>
    <mergeCell ref="D24:D26"/>
    <mergeCell ref="E24:E26"/>
    <mergeCell ref="F24:F26"/>
    <mergeCell ref="E21:E23"/>
    <mergeCell ref="F21:F23"/>
    <mergeCell ref="G21:G23"/>
    <mergeCell ref="H21:H23"/>
    <mergeCell ref="G24:G26"/>
    <mergeCell ref="H24:H26"/>
    <mergeCell ref="I10:I15"/>
    <mergeCell ref="J10:J15"/>
    <mergeCell ref="B16:B20"/>
    <mergeCell ref="C16:C20"/>
    <mergeCell ref="D16:D20"/>
    <mergeCell ref="E16:E20"/>
    <mergeCell ref="F16:F20"/>
    <mergeCell ref="G16:G20"/>
    <mergeCell ref="I16:I20"/>
    <mergeCell ref="B30:B32"/>
    <mergeCell ref="C30:C32"/>
    <mergeCell ref="D30:D32"/>
    <mergeCell ref="B10:B15"/>
    <mergeCell ref="C10:C15"/>
    <mergeCell ref="B21:B23"/>
    <mergeCell ref="C21:C23"/>
    <mergeCell ref="D10:D15"/>
    <mergeCell ref="D21:D23"/>
    <mergeCell ref="B27:B29"/>
    <mergeCell ref="C27:C29"/>
    <mergeCell ref="D27:D29"/>
  </mergeCells>
  <pageMargins left="0.23622047244094491" right="0.23622047244094491" top="0.6692913385826772" bottom="0.35433070866141736" header="0.31496062992125984" footer="7.874015748031496E-2"/>
  <pageSetup paperSize="9" scale="56" orientation="landscape" r:id="rId1"/>
  <headerFooter scaleWithDoc="0">
    <oddHeader>&amp;L&amp;"-,Vet"&amp;14Matrix Referentiefuncties Filmfestivals</oddHeader>
    <oddFooter>Pagina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0AD0-B1EC-45BB-BE8D-7B6BE7CF9048}">
  <sheetPr>
    <pageSetUpPr fitToPage="1"/>
  </sheetPr>
  <dimension ref="A1:AR318"/>
  <sheetViews>
    <sheetView workbookViewId="0"/>
  </sheetViews>
  <sheetFormatPr defaultColWidth="10.15234375" defaultRowHeight="14.6" x14ac:dyDescent="0.4"/>
  <cols>
    <col min="1" max="1" width="0.69140625" style="3" customWidth="1"/>
    <col min="2" max="2" width="9.15234375" style="230" customWidth="1"/>
    <col min="3" max="3" width="55.3828125" style="230" customWidth="1"/>
    <col min="4" max="7" width="53" style="230" customWidth="1"/>
    <col min="8" max="8" width="1.69140625" style="3" customWidth="1"/>
    <col min="9" max="29" width="10.15234375" style="3"/>
  </cols>
  <sheetData>
    <row r="1" spans="1:34" s="199" customFormat="1" ht="32.15" customHeight="1" x14ac:dyDescent="0.4">
      <c r="A1" s="192"/>
      <c r="B1" s="186" t="s">
        <v>215</v>
      </c>
      <c r="C1" s="193"/>
      <c r="D1" s="194"/>
      <c r="E1" s="194"/>
      <c r="F1" s="194"/>
      <c r="G1" s="194"/>
      <c r="H1" s="194"/>
      <c r="I1" s="195"/>
      <c r="J1" s="195"/>
      <c r="K1" s="195"/>
      <c r="L1" s="195"/>
      <c r="M1" s="196"/>
      <c r="N1" s="196"/>
      <c r="O1" s="196"/>
      <c r="P1" s="196"/>
      <c r="Q1" s="196"/>
      <c r="R1" s="197"/>
      <c r="S1" s="197"/>
      <c r="T1" s="197"/>
      <c r="U1" s="197"/>
      <c r="V1" s="197"/>
      <c r="W1" s="197"/>
      <c r="X1" s="197"/>
      <c r="Y1" s="197"/>
      <c r="Z1" s="198"/>
      <c r="AA1" s="198"/>
      <c r="AB1" s="198"/>
      <c r="AC1" s="198"/>
      <c r="AD1" s="198"/>
      <c r="AE1" s="198"/>
      <c r="AF1" s="198"/>
      <c r="AG1" s="198"/>
      <c r="AH1" s="198"/>
    </row>
    <row r="2" spans="1:34" s="3" customFormat="1" ht="15" thickBot="1" x14ac:dyDescent="0.45">
      <c r="B2" s="260"/>
      <c r="C2" s="260"/>
      <c r="D2" s="260"/>
      <c r="E2" s="260"/>
      <c r="F2" s="260"/>
      <c r="G2" s="260"/>
    </row>
    <row r="3" spans="1:34" x14ac:dyDescent="0.4">
      <c r="B3" s="231" t="s">
        <v>284</v>
      </c>
      <c r="C3" s="238" t="s">
        <v>64</v>
      </c>
      <c r="D3" s="238" t="s">
        <v>64</v>
      </c>
      <c r="E3" s="238" t="s">
        <v>64</v>
      </c>
      <c r="F3" s="238" t="s">
        <v>64</v>
      </c>
      <c r="G3" s="239" t="s">
        <v>64</v>
      </c>
    </row>
    <row r="4" spans="1:34" x14ac:dyDescent="0.4">
      <c r="B4" s="232" t="s">
        <v>65</v>
      </c>
      <c r="C4" s="240" t="s">
        <v>66</v>
      </c>
      <c r="D4" s="240" t="s">
        <v>67</v>
      </c>
      <c r="E4" s="240" t="s">
        <v>68</v>
      </c>
      <c r="F4" s="240" t="s">
        <v>69</v>
      </c>
      <c r="G4" s="241" t="s">
        <v>70</v>
      </c>
    </row>
    <row r="5" spans="1:34" x14ac:dyDescent="0.4">
      <c r="B5" s="229"/>
      <c r="C5" s="242" t="s">
        <v>71</v>
      </c>
      <c r="D5" s="242" t="s">
        <v>72</v>
      </c>
      <c r="E5" s="242" t="s">
        <v>73</v>
      </c>
      <c r="F5" s="242" t="s">
        <v>74</v>
      </c>
      <c r="G5" s="243" t="s">
        <v>75</v>
      </c>
    </row>
    <row r="6" spans="1:34" x14ac:dyDescent="0.4">
      <c r="B6" s="233">
        <v>1</v>
      </c>
      <c r="C6" s="265"/>
      <c r="D6" s="265"/>
      <c r="E6" s="265"/>
      <c r="F6" s="265"/>
      <c r="G6" s="266"/>
    </row>
    <row r="7" spans="1:34" x14ac:dyDescent="0.4">
      <c r="B7" s="233">
        <v>2</v>
      </c>
      <c r="C7" s="265"/>
      <c r="D7" s="265"/>
      <c r="E7" s="265"/>
      <c r="F7" s="265"/>
      <c r="G7" s="266"/>
    </row>
    <row r="8" spans="1:34" x14ac:dyDescent="0.4">
      <c r="B8" s="366">
        <v>3</v>
      </c>
      <c r="C8" s="191" t="s">
        <v>76</v>
      </c>
      <c r="D8" s="358" t="s">
        <v>56</v>
      </c>
      <c r="E8" s="358" t="s">
        <v>56</v>
      </c>
      <c r="F8" s="358" t="s">
        <v>56</v>
      </c>
      <c r="G8" s="359" t="s">
        <v>56</v>
      </c>
    </row>
    <row r="9" spans="1:34" x14ac:dyDescent="0.4">
      <c r="B9" s="366"/>
      <c r="C9" s="200" t="s">
        <v>94</v>
      </c>
      <c r="D9" s="358"/>
      <c r="E9" s="358"/>
      <c r="F9" s="358"/>
      <c r="G9" s="359"/>
    </row>
    <row r="10" spans="1:34" x14ac:dyDescent="0.4">
      <c r="B10" s="366"/>
      <c r="C10" s="244" t="s">
        <v>360</v>
      </c>
      <c r="D10" s="358"/>
      <c r="E10" s="358"/>
      <c r="F10" s="358"/>
      <c r="G10" s="359"/>
    </row>
    <row r="11" spans="1:34" x14ac:dyDescent="0.4">
      <c r="B11" s="366"/>
      <c r="C11" s="267"/>
      <c r="D11" s="358"/>
      <c r="E11" s="358"/>
      <c r="F11" s="358"/>
      <c r="G11" s="359"/>
    </row>
    <row r="12" spans="1:34" ht="24.65" customHeight="1" x14ac:dyDescent="0.4">
      <c r="B12" s="366"/>
      <c r="C12" s="244" t="s">
        <v>285</v>
      </c>
      <c r="D12" s="358"/>
      <c r="E12" s="358"/>
      <c r="F12" s="358"/>
      <c r="G12" s="359"/>
    </row>
    <row r="13" spans="1:34" x14ac:dyDescent="0.4">
      <c r="B13" s="264"/>
      <c r="C13" s="245" t="s">
        <v>375</v>
      </c>
      <c r="D13" s="262"/>
      <c r="E13" s="262"/>
      <c r="F13" s="262"/>
      <c r="G13" s="263"/>
    </row>
    <row r="14" spans="1:34" x14ac:dyDescent="0.4">
      <c r="B14" s="233">
        <v>4</v>
      </c>
      <c r="C14" s="246"/>
      <c r="D14" s="246"/>
      <c r="E14" s="246"/>
      <c r="F14" s="246"/>
      <c r="G14" s="247"/>
    </row>
    <row r="15" spans="1:34" x14ac:dyDescent="0.4">
      <c r="B15" s="236">
        <v>5</v>
      </c>
      <c r="C15" s="248" t="s">
        <v>77</v>
      </c>
      <c r="D15" s="248" t="s">
        <v>78</v>
      </c>
      <c r="E15" s="248" t="s">
        <v>288</v>
      </c>
      <c r="F15" s="248" t="s">
        <v>79</v>
      </c>
      <c r="G15" s="249" t="s">
        <v>143</v>
      </c>
    </row>
    <row r="16" spans="1:34" x14ac:dyDescent="0.4">
      <c r="B16" s="235"/>
      <c r="C16" s="202" t="s">
        <v>376</v>
      </c>
      <c r="D16" s="191" t="s">
        <v>80</v>
      </c>
      <c r="E16" s="191" t="s">
        <v>98</v>
      </c>
      <c r="F16" s="191" t="s">
        <v>80</v>
      </c>
      <c r="G16" s="250" t="s">
        <v>80</v>
      </c>
    </row>
    <row r="17" spans="2:7" x14ac:dyDescent="0.4">
      <c r="B17" s="235"/>
      <c r="C17" s="244" t="s">
        <v>357</v>
      </c>
      <c r="D17" s="200" t="s">
        <v>287</v>
      </c>
      <c r="E17" s="200" t="s">
        <v>287</v>
      </c>
      <c r="F17" s="200" t="s">
        <v>287</v>
      </c>
      <c r="G17" s="250" t="s">
        <v>362</v>
      </c>
    </row>
    <row r="18" spans="2:7" x14ac:dyDescent="0.4">
      <c r="B18" s="235"/>
      <c r="C18" s="244" t="s">
        <v>286</v>
      </c>
      <c r="D18" s="201" t="s">
        <v>95</v>
      </c>
      <c r="E18" s="201" t="s">
        <v>95</v>
      </c>
      <c r="F18" s="267" t="s">
        <v>203</v>
      </c>
      <c r="G18" s="250" t="s">
        <v>81</v>
      </c>
    </row>
    <row r="19" spans="2:7" x14ac:dyDescent="0.4">
      <c r="B19" s="235"/>
      <c r="C19" s="267"/>
      <c r="D19" s="267" t="s">
        <v>96</v>
      </c>
      <c r="E19" s="267" t="s">
        <v>99</v>
      </c>
      <c r="F19" s="267" t="s">
        <v>113</v>
      </c>
      <c r="G19" s="250" t="s">
        <v>82</v>
      </c>
    </row>
    <row r="20" spans="2:7" x14ac:dyDescent="0.4">
      <c r="B20" s="235"/>
      <c r="C20" s="244" t="s">
        <v>377</v>
      </c>
      <c r="D20" s="267"/>
      <c r="E20" s="267"/>
      <c r="F20" s="267" t="s">
        <v>297</v>
      </c>
      <c r="G20" s="250" t="s">
        <v>83</v>
      </c>
    </row>
    <row r="21" spans="2:7" x14ac:dyDescent="0.4">
      <c r="B21" s="235"/>
      <c r="C21" s="244"/>
      <c r="D21" s="267" t="s">
        <v>97</v>
      </c>
      <c r="E21" s="267" t="s">
        <v>290</v>
      </c>
      <c r="F21" s="278"/>
      <c r="G21" s="251" t="s">
        <v>287</v>
      </c>
    </row>
    <row r="22" spans="2:7" x14ac:dyDescent="0.4">
      <c r="B22" s="235"/>
      <c r="C22" s="267"/>
      <c r="D22" s="267"/>
      <c r="E22" s="267" t="s">
        <v>100</v>
      </c>
      <c r="F22" s="267" t="s">
        <v>115</v>
      </c>
      <c r="G22" s="252" t="s">
        <v>95</v>
      </c>
    </row>
    <row r="23" spans="2:7" x14ac:dyDescent="0.4">
      <c r="B23" s="235"/>
      <c r="C23" s="244"/>
      <c r="E23" s="267" t="s">
        <v>291</v>
      </c>
      <c r="F23" s="267" t="s">
        <v>298</v>
      </c>
      <c r="G23" s="253" t="s">
        <v>144</v>
      </c>
    </row>
    <row r="24" spans="2:7" x14ac:dyDescent="0.4">
      <c r="B24" s="235"/>
      <c r="C24" s="267"/>
      <c r="D24" s="201"/>
      <c r="E24" s="267" t="s">
        <v>101</v>
      </c>
      <c r="F24" s="267" t="s">
        <v>299</v>
      </c>
      <c r="G24" s="281"/>
    </row>
    <row r="25" spans="2:7" x14ac:dyDescent="0.4">
      <c r="B25" s="235"/>
      <c r="C25" s="267"/>
      <c r="E25" s="267" t="s">
        <v>292</v>
      </c>
      <c r="F25" s="267" t="s">
        <v>300</v>
      </c>
      <c r="G25" s="253" t="s">
        <v>147</v>
      </c>
    </row>
    <row r="26" spans="2:7" x14ac:dyDescent="0.4">
      <c r="B26" s="235"/>
      <c r="C26" s="267"/>
      <c r="D26" s="201"/>
      <c r="E26" s="267" t="s">
        <v>293</v>
      </c>
      <c r="F26" s="267" t="s">
        <v>302</v>
      </c>
      <c r="G26" s="253" t="s">
        <v>148</v>
      </c>
    </row>
    <row r="27" spans="2:7" x14ac:dyDescent="0.4">
      <c r="B27" s="235"/>
      <c r="C27" s="267"/>
      <c r="D27" s="200"/>
      <c r="E27" s="267" t="s">
        <v>102</v>
      </c>
      <c r="F27" s="267" t="s">
        <v>303</v>
      </c>
      <c r="G27" s="253" t="s">
        <v>313</v>
      </c>
    </row>
    <row r="28" spans="2:7" x14ac:dyDescent="0.4">
      <c r="B28" s="235"/>
      <c r="C28" s="267"/>
      <c r="D28" s="267"/>
      <c r="E28" s="267" t="s">
        <v>103</v>
      </c>
      <c r="F28" s="267" t="s">
        <v>116</v>
      </c>
      <c r="G28" s="268" t="s">
        <v>314</v>
      </c>
    </row>
    <row r="29" spans="2:7" x14ac:dyDescent="0.4">
      <c r="B29" s="235"/>
      <c r="C29" s="267"/>
      <c r="D29" s="267"/>
      <c r="E29" s="267" t="s">
        <v>104</v>
      </c>
      <c r="F29" s="267" t="s">
        <v>304</v>
      </c>
      <c r="G29" s="269" t="s">
        <v>378</v>
      </c>
    </row>
    <row r="30" spans="2:7" x14ac:dyDescent="0.4">
      <c r="B30" s="235"/>
      <c r="C30" s="267"/>
      <c r="D30" s="267"/>
      <c r="E30" s="267" t="s">
        <v>105</v>
      </c>
      <c r="F30" s="267"/>
      <c r="G30" s="253" t="s">
        <v>149</v>
      </c>
    </row>
    <row r="31" spans="2:7" x14ac:dyDescent="0.4">
      <c r="B31" s="235">
        <v>5</v>
      </c>
      <c r="C31" s="267"/>
      <c r="D31" s="267"/>
      <c r="E31" s="267" t="s">
        <v>106</v>
      </c>
      <c r="F31" s="267" t="s">
        <v>117</v>
      </c>
      <c r="G31" s="253" t="s">
        <v>359</v>
      </c>
    </row>
    <row r="32" spans="2:7" x14ac:dyDescent="0.4">
      <c r="B32" s="235"/>
      <c r="C32" s="267"/>
      <c r="D32" s="267"/>
      <c r="E32" s="267"/>
      <c r="F32" s="267" t="s">
        <v>305</v>
      </c>
      <c r="G32" s="253"/>
    </row>
    <row r="33" spans="2:7" x14ac:dyDescent="0.4">
      <c r="B33" s="235"/>
      <c r="C33" s="267"/>
      <c r="D33" s="267"/>
      <c r="E33" s="267" t="s">
        <v>294</v>
      </c>
      <c r="F33" s="267" t="s">
        <v>306</v>
      </c>
      <c r="G33" s="253" t="s">
        <v>150</v>
      </c>
    </row>
    <row r="34" spans="2:7" x14ac:dyDescent="0.4">
      <c r="B34" s="235"/>
      <c r="C34" s="267"/>
      <c r="D34" s="267"/>
      <c r="E34" s="267"/>
      <c r="F34" s="267" t="s">
        <v>118</v>
      </c>
      <c r="G34" s="253" t="s">
        <v>151</v>
      </c>
    </row>
    <row r="35" spans="2:7" x14ac:dyDescent="0.4">
      <c r="B35" s="235"/>
      <c r="C35" s="267"/>
      <c r="D35" s="267"/>
      <c r="E35" s="267" t="s">
        <v>107</v>
      </c>
      <c r="F35" s="267" t="s">
        <v>119</v>
      </c>
      <c r="G35" s="253" t="s">
        <v>152</v>
      </c>
    </row>
    <row r="36" spans="2:7" x14ac:dyDescent="0.4">
      <c r="B36" s="235"/>
      <c r="C36" s="267"/>
      <c r="D36" s="267"/>
      <c r="E36" s="267" t="s">
        <v>108</v>
      </c>
      <c r="F36" s="267" t="s">
        <v>120</v>
      </c>
      <c r="G36" s="253" t="s">
        <v>153</v>
      </c>
    </row>
    <row r="37" spans="2:7" x14ac:dyDescent="0.4">
      <c r="B37" s="235"/>
      <c r="C37" s="267"/>
      <c r="D37" s="267"/>
      <c r="E37" s="267" t="s">
        <v>109</v>
      </c>
      <c r="F37" s="267" t="s">
        <v>121</v>
      </c>
      <c r="G37" s="253" t="s">
        <v>315</v>
      </c>
    </row>
    <row r="38" spans="2:7" x14ac:dyDescent="0.4">
      <c r="B38" s="235"/>
      <c r="C38" s="267"/>
      <c r="D38" s="267"/>
      <c r="E38" s="267" t="s">
        <v>110</v>
      </c>
      <c r="F38" s="267" t="s">
        <v>122</v>
      </c>
      <c r="G38" s="253" t="s">
        <v>316</v>
      </c>
    </row>
    <row r="39" spans="2:7" x14ac:dyDescent="0.4">
      <c r="B39" s="235"/>
      <c r="C39" s="267"/>
      <c r="D39" s="267"/>
      <c r="E39" s="267" t="s">
        <v>111</v>
      </c>
      <c r="F39" s="267" t="s">
        <v>123</v>
      </c>
      <c r="G39" s="253" t="s">
        <v>154</v>
      </c>
    </row>
    <row r="40" spans="2:7" x14ac:dyDescent="0.4">
      <c r="B40" s="235"/>
      <c r="C40" s="267"/>
      <c r="D40" s="267"/>
      <c r="E40" s="267" t="s">
        <v>112</v>
      </c>
      <c r="F40" s="267"/>
      <c r="G40" s="253" t="s">
        <v>155</v>
      </c>
    </row>
    <row r="41" spans="2:7" x14ac:dyDescent="0.4">
      <c r="B41" s="235"/>
      <c r="C41" s="267"/>
      <c r="D41" s="267"/>
      <c r="E41" s="267"/>
      <c r="F41" s="267" t="s">
        <v>124</v>
      </c>
      <c r="G41" s="253" t="s">
        <v>156</v>
      </c>
    </row>
    <row r="42" spans="2:7" x14ac:dyDescent="0.4">
      <c r="B42" s="235"/>
      <c r="C42" s="267"/>
      <c r="D42" s="267"/>
      <c r="E42" s="267" t="s">
        <v>295</v>
      </c>
      <c r="F42" s="267" t="s">
        <v>307</v>
      </c>
      <c r="G42" s="253" t="s">
        <v>157</v>
      </c>
    </row>
    <row r="43" spans="2:7" x14ac:dyDescent="0.4">
      <c r="B43" s="235"/>
      <c r="C43" s="267"/>
      <c r="D43" s="267"/>
      <c r="E43" s="267" t="s">
        <v>296</v>
      </c>
      <c r="F43" s="267" t="s">
        <v>308</v>
      </c>
      <c r="G43" s="253" t="s">
        <v>158</v>
      </c>
    </row>
    <row r="44" spans="2:7" x14ac:dyDescent="0.4">
      <c r="B44" s="235"/>
      <c r="C44" s="267"/>
      <c r="D44" s="267"/>
      <c r="E44" s="267"/>
      <c r="F44" s="267" t="s">
        <v>125</v>
      </c>
      <c r="G44" s="253" t="s">
        <v>159</v>
      </c>
    </row>
    <row r="45" spans="2:7" x14ac:dyDescent="0.4">
      <c r="B45" s="235"/>
      <c r="C45" s="267"/>
      <c r="D45" s="267"/>
      <c r="E45" s="280" t="s">
        <v>379</v>
      </c>
      <c r="F45" s="267" t="s">
        <v>309</v>
      </c>
      <c r="G45" s="253" t="s">
        <v>160</v>
      </c>
    </row>
    <row r="46" spans="2:7" x14ac:dyDescent="0.4">
      <c r="B46" s="235"/>
      <c r="C46" s="267"/>
      <c r="D46" s="267"/>
      <c r="E46" s="280" t="s">
        <v>380</v>
      </c>
      <c r="F46" s="267" t="s">
        <v>126</v>
      </c>
      <c r="G46" s="269"/>
    </row>
    <row r="47" spans="2:7" x14ac:dyDescent="0.4">
      <c r="B47" s="235"/>
      <c r="C47" s="267"/>
      <c r="D47" s="267"/>
      <c r="E47" s="280" t="s">
        <v>381</v>
      </c>
      <c r="F47" s="267" t="s">
        <v>127</v>
      </c>
      <c r="G47" s="253" t="s">
        <v>161</v>
      </c>
    </row>
    <row r="48" spans="2:7" x14ac:dyDescent="0.4">
      <c r="B48" s="235"/>
      <c r="C48" s="267"/>
      <c r="D48" s="267"/>
      <c r="E48" s="267"/>
      <c r="F48" s="267" t="s">
        <v>128</v>
      </c>
      <c r="G48" s="253" t="s">
        <v>162</v>
      </c>
    </row>
    <row r="49" spans="2:7" x14ac:dyDescent="0.4">
      <c r="B49" s="235"/>
      <c r="C49" s="267"/>
      <c r="D49" s="267"/>
      <c r="E49" s="267"/>
      <c r="F49" s="267" t="s">
        <v>310</v>
      </c>
      <c r="G49" s="253" t="s">
        <v>163</v>
      </c>
    </row>
    <row r="50" spans="2:7" x14ac:dyDescent="0.4">
      <c r="B50" s="235"/>
      <c r="C50" s="267"/>
      <c r="D50" s="267"/>
      <c r="E50" s="267"/>
      <c r="F50" s="267" t="s">
        <v>129</v>
      </c>
      <c r="G50" s="253" t="s">
        <v>317</v>
      </c>
    </row>
    <row r="51" spans="2:7" x14ac:dyDescent="0.4">
      <c r="B51" s="235"/>
      <c r="C51" s="267"/>
      <c r="D51" s="267"/>
      <c r="E51" s="267"/>
      <c r="F51" s="267" t="s">
        <v>130</v>
      </c>
      <c r="G51" s="253" t="s">
        <v>318</v>
      </c>
    </row>
    <row r="52" spans="2:7" x14ac:dyDescent="0.4">
      <c r="B52" s="235"/>
      <c r="C52" s="267"/>
      <c r="D52" s="267"/>
      <c r="E52" s="267"/>
      <c r="F52" s="267" t="s">
        <v>131</v>
      </c>
      <c r="G52" s="253" t="s">
        <v>286</v>
      </c>
    </row>
    <row r="53" spans="2:7" x14ac:dyDescent="0.4">
      <c r="B53" s="235"/>
      <c r="C53" s="267"/>
      <c r="D53" s="267"/>
      <c r="E53" s="267"/>
      <c r="F53" s="267" t="s">
        <v>132</v>
      </c>
      <c r="G53" s="269"/>
    </row>
    <row r="54" spans="2:7" x14ac:dyDescent="0.4">
      <c r="B54" s="235"/>
      <c r="C54" s="267"/>
      <c r="D54" s="267"/>
      <c r="E54" s="267"/>
      <c r="F54" s="267" t="s">
        <v>311</v>
      </c>
      <c r="G54" s="253" t="s">
        <v>164</v>
      </c>
    </row>
    <row r="55" spans="2:7" x14ac:dyDescent="0.4">
      <c r="B55" s="235"/>
      <c r="C55" s="267"/>
      <c r="D55" s="267"/>
      <c r="E55" s="260"/>
      <c r="F55" s="267" t="s">
        <v>312</v>
      </c>
      <c r="G55" s="253" t="s">
        <v>165</v>
      </c>
    </row>
    <row r="56" spans="2:7" x14ac:dyDescent="0.4">
      <c r="B56" s="235"/>
      <c r="C56" s="267"/>
      <c r="D56" s="267"/>
      <c r="E56" s="260"/>
      <c r="F56" s="267"/>
      <c r="G56" s="253" t="s">
        <v>166</v>
      </c>
    </row>
    <row r="57" spans="2:7" x14ac:dyDescent="0.4">
      <c r="B57" s="235"/>
      <c r="C57" s="267"/>
      <c r="D57" s="267"/>
      <c r="E57" s="260"/>
      <c r="F57" s="267" t="s">
        <v>133</v>
      </c>
      <c r="G57" s="253" t="s">
        <v>167</v>
      </c>
    </row>
    <row r="58" spans="2:7" x14ac:dyDescent="0.4">
      <c r="B58" s="235"/>
      <c r="C58" s="267"/>
      <c r="D58" s="267"/>
      <c r="E58" s="260"/>
      <c r="F58" s="267" t="s">
        <v>134</v>
      </c>
      <c r="G58" s="253" t="s">
        <v>168</v>
      </c>
    </row>
    <row r="59" spans="2:7" x14ac:dyDescent="0.4">
      <c r="B59" s="235"/>
      <c r="C59" s="267"/>
      <c r="D59" s="267"/>
      <c r="E59" s="260"/>
      <c r="F59" s="267" t="s">
        <v>135</v>
      </c>
      <c r="G59" s="253" t="s">
        <v>319</v>
      </c>
    </row>
    <row r="60" spans="2:7" x14ac:dyDescent="0.4">
      <c r="B60" s="235"/>
      <c r="C60" s="267"/>
      <c r="D60" s="267"/>
      <c r="E60" s="260"/>
      <c r="F60" s="267" t="s">
        <v>136</v>
      </c>
      <c r="G60" s="253" t="s">
        <v>320</v>
      </c>
    </row>
    <row r="61" spans="2:7" x14ac:dyDescent="0.4">
      <c r="B61" s="235"/>
      <c r="C61" s="267"/>
      <c r="D61" s="267"/>
      <c r="E61" s="267"/>
      <c r="F61" s="267" t="s">
        <v>137</v>
      </c>
      <c r="G61" s="253" t="s">
        <v>56</v>
      </c>
    </row>
    <row r="62" spans="2:7" x14ac:dyDescent="0.4">
      <c r="B62" s="235"/>
      <c r="C62" s="267"/>
      <c r="D62" s="267"/>
      <c r="E62" s="267"/>
      <c r="F62" s="267" t="s">
        <v>138</v>
      </c>
      <c r="G62" s="253" t="s">
        <v>169</v>
      </c>
    </row>
    <row r="63" spans="2:7" x14ac:dyDescent="0.4">
      <c r="B63" s="235"/>
      <c r="C63" s="267"/>
      <c r="D63" s="267"/>
      <c r="E63" s="267"/>
      <c r="F63" s="267" t="s">
        <v>139</v>
      </c>
      <c r="G63" s="253" t="s">
        <v>170</v>
      </c>
    </row>
    <row r="64" spans="2:7" x14ac:dyDescent="0.4">
      <c r="B64" s="235"/>
      <c r="C64" s="267"/>
      <c r="D64" s="267"/>
      <c r="E64" s="267"/>
      <c r="F64" s="267" t="s">
        <v>140</v>
      </c>
      <c r="G64" s="269"/>
    </row>
    <row r="65" spans="2:7" x14ac:dyDescent="0.4">
      <c r="B65" s="235"/>
      <c r="C65" s="267"/>
      <c r="D65" s="267"/>
      <c r="E65" s="267"/>
      <c r="F65" s="267" t="s">
        <v>141</v>
      </c>
      <c r="G65" s="269"/>
    </row>
    <row r="66" spans="2:7" x14ac:dyDescent="0.4">
      <c r="B66" s="235"/>
      <c r="C66" s="267"/>
      <c r="D66" s="267"/>
      <c r="E66" s="267"/>
      <c r="F66" s="267" t="s">
        <v>142</v>
      </c>
      <c r="G66" s="269"/>
    </row>
    <row r="67" spans="2:7" x14ac:dyDescent="0.4">
      <c r="B67" s="235"/>
      <c r="C67" s="267"/>
      <c r="D67" s="267"/>
      <c r="E67" s="267"/>
      <c r="F67" s="260"/>
      <c r="G67" s="269"/>
    </row>
    <row r="68" spans="2:7" x14ac:dyDescent="0.4">
      <c r="B68" s="235">
        <v>5</v>
      </c>
      <c r="C68" s="267"/>
      <c r="D68" s="267"/>
      <c r="E68" s="267"/>
      <c r="F68" s="260"/>
      <c r="G68" s="269"/>
    </row>
    <row r="69" spans="2:7" x14ac:dyDescent="0.4">
      <c r="B69" s="235"/>
      <c r="C69" s="267"/>
      <c r="D69" s="267"/>
      <c r="E69" s="267"/>
      <c r="F69" s="260"/>
      <c r="G69" s="269"/>
    </row>
    <row r="70" spans="2:7" x14ac:dyDescent="0.4">
      <c r="B70" s="235"/>
      <c r="C70" s="267"/>
      <c r="D70" s="267"/>
      <c r="E70" s="267"/>
      <c r="F70" s="260"/>
      <c r="G70" s="269"/>
    </row>
    <row r="71" spans="2:7" x14ac:dyDescent="0.4">
      <c r="B71" s="235"/>
      <c r="C71" s="267"/>
      <c r="D71" s="267"/>
      <c r="E71" s="267"/>
      <c r="F71" s="260"/>
      <c r="G71" s="269"/>
    </row>
    <row r="72" spans="2:7" x14ac:dyDescent="0.4">
      <c r="B72" s="235"/>
      <c r="C72" s="267"/>
      <c r="D72" s="267"/>
      <c r="E72" s="267"/>
      <c r="F72" s="260"/>
      <c r="G72" s="250"/>
    </row>
    <row r="73" spans="2:7" x14ac:dyDescent="0.4">
      <c r="B73" s="270"/>
      <c r="C73" s="267"/>
      <c r="D73" s="267"/>
      <c r="E73" s="267"/>
      <c r="F73" s="260"/>
      <c r="G73" s="250"/>
    </row>
    <row r="74" spans="2:7" x14ac:dyDescent="0.4">
      <c r="B74" s="270"/>
      <c r="C74" s="267"/>
      <c r="D74" s="267"/>
      <c r="E74" s="267"/>
      <c r="F74" s="260"/>
      <c r="G74" s="250"/>
    </row>
    <row r="75" spans="2:7" x14ac:dyDescent="0.4">
      <c r="B75" s="270"/>
      <c r="C75" s="267"/>
      <c r="D75" s="267"/>
      <c r="E75" s="267"/>
      <c r="F75" s="260"/>
      <c r="G75" s="250"/>
    </row>
    <row r="76" spans="2:7" x14ac:dyDescent="0.4">
      <c r="B76" s="270"/>
      <c r="C76" s="267"/>
      <c r="D76" s="267"/>
      <c r="E76" s="267"/>
      <c r="F76" s="260"/>
      <c r="G76" s="250"/>
    </row>
    <row r="77" spans="2:7" x14ac:dyDescent="0.4">
      <c r="B77" s="270"/>
      <c r="C77" s="267"/>
      <c r="D77" s="267"/>
      <c r="E77" s="267"/>
      <c r="F77" s="260"/>
      <c r="G77" s="250"/>
    </row>
    <row r="78" spans="2:7" x14ac:dyDescent="0.4">
      <c r="B78" s="270"/>
      <c r="C78" s="267"/>
      <c r="D78" s="267"/>
      <c r="E78" s="267"/>
      <c r="F78" s="260"/>
      <c r="G78" s="250"/>
    </row>
    <row r="79" spans="2:7" x14ac:dyDescent="0.4">
      <c r="B79" s="270"/>
      <c r="C79" s="267"/>
      <c r="D79" s="267"/>
      <c r="E79" s="267"/>
      <c r="F79" s="260"/>
      <c r="G79" s="250"/>
    </row>
    <row r="80" spans="2:7" x14ac:dyDescent="0.4">
      <c r="B80" s="270"/>
      <c r="C80" s="267"/>
      <c r="D80" s="267"/>
      <c r="E80" s="267"/>
      <c r="F80" s="260"/>
      <c r="G80" s="250"/>
    </row>
    <row r="81" spans="2:7" x14ac:dyDescent="0.4">
      <c r="B81" s="270"/>
      <c r="C81" s="267"/>
      <c r="D81" s="267"/>
      <c r="E81" s="267"/>
      <c r="F81" s="260"/>
      <c r="G81" s="269"/>
    </row>
    <row r="82" spans="2:7" x14ac:dyDescent="0.4">
      <c r="B82" s="270"/>
      <c r="C82" s="267"/>
      <c r="D82" s="267"/>
      <c r="E82" s="267"/>
      <c r="F82" s="260"/>
      <c r="G82" s="269"/>
    </row>
    <row r="83" spans="2:7" x14ac:dyDescent="0.4">
      <c r="B83" s="270"/>
      <c r="C83" s="267"/>
      <c r="D83" s="267"/>
      <c r="E83" s="267"/>
      <c r="F83" s="260"/>
      <c r="G83" s="269"/>
    </row>
    <row r="84" spans="2:7" x14ac:dyDescent="0.4">
      <c r="B84" s="270"/>
      <c r="C84" s="267"/>
      <c r="D84" s="267"/>
      <c r="E84" s="267"/>
      <c r="F84" s="260"/>
      <c r="G84" s="269"/>
    </row>
    <row r="85" spans="2:7" x14ac:dyDescent="0.4">
      <c r="B85" s="270"/>
      <c r="C85" s="267"/>
      <c r="D85" s="267"/>
      <c r="E85" s="267"/>
      <c r="F85" s="260"/>
      <c r="G85" s="269"/>
    </row>
    <row r="86" spans="2:7" x14ac:dyDescent="0.4">
      <c r="B86" s="270"/>
      <c r="C86" s="267"/>
      <c r="D86" s="267"/>
      <c r="E86" s="267"/>
      <c r="F86" s="260"/>
      <c r="G86" s="269"/>
    </row>
    <row r="87" spans="2:7" x14ac:dyDescent="0.4">
      <c r="B87" s="270"/>
      <c r="C87" s="267"/>
      <c r="D87" s="267"/>
      <c r="E87" s="267"/>
      <c r="F87" s="260"/>
      <c r="G87" s="269"/>
    </row>
    <row r="88" spans="2:7" x14ac:dyDescent="0.4">
      <c r="B88" s="270"/>
      <c r="C88" s="267"/>
      <c r="D88" s="267"/>
      <c r="E88" s="267"/>
      <c r="F88" s="260"/>
      <c r="G88" s="269"/>
    </row>
    <row r="89" spans="2:7" x14ac:dyDescent="0.4">
      <c r="B89" s="270"/>
      <c r="C89" s="267"/>
      <c r="D89" s="267"/>
      <c r="E89" s="267"/>
      <c r="F89" s="260"/>
      <c r="G89" s="269"/>
    </row>
    <row r="90" spans="2:7" x14ac:dyDescent="0.4">
      <c r="B90" s="270"/>
      <c r="C90" s="267"/>
      <c r="D90" s="267"/>
      <c r="E90" s="267"/>
      <c r="F90" s="260"/>
      <c r="G90" s="269"/>
    </row>
    <row r="91" spans="2:7" x14ac:dyDescent="0.4">
      <c r="B91" s="270"/>
      <c r="C91" s="267"/>
      <c r="D91" s="267"/>
      <c r="E91" s="267"/>
      <c r="F91" s="260"/>
      <c r="G91" s="269"/>
    </row>
    <row r="92" spans="2:7" x14ac:dyDescent="0.4">
      <c r="B92" s="270"/>
      <c r="C92" s="267"/>
      <c r="D92" s="267"/>
      <c r="E92" s="267"/>
      <c r="F92" s="260"/>
      <c r="G92" s="269"/>
    </row>
    <row r="93" spans="2:7" x14ac:dyDescent="0.4">
      <c r="B93" s="270"/>
      <c r="C93" s="267"/>
      <c r="D93" s="267"/>
      <c r="E93" s="267"/>
      <c r="F93" s="260"/>
      <c r="G93" s="269"/>
    </row>
    <row r="94" spans="2:7" x14ac:dyDescent="0.4">
      <c r="B94" s="270"/>
      <c r="C94" s="267"/>
      <c r="D94" s="267"/>
      <c r="E94" s="267"/>
      <c r="F94" s="260"/>
      <c r="G94" s="269"/>
    </row>
    <row r="95" spans="2:7" x14ac:dyDescent="0.4">
      <c r="B95" s="270"/>
      <c r="C95" s="267"/>
      <c r="D95" s="267"/>
      <c r="E95" s="267"/>
      <c r="F95" s="260"/>
      <c r="G95" s="269"/>
    </row>
    <row r="96" spans="2:7" x14ac:dyDescent="0.4">
      <c r="B96" s="270"/>
      <c r="C96" s="267"/>
      <c r="D96" s="267"/>
      <c r="E96" s="267"/>
      <c r="F96" s="260"/>
      <c r="G96" s="269"/>
    </row>
    <row r="97" spans="2:7" x14ac:dyDescent="0.4">
      <c r="B97" s="271"/>
      <c r="C97" s="272"/>
      <c r="D97" s="272"/>
      <c r="E97" s="272"/>
      <c r="F97" s="228"/>
      <c r="G97" s="273"/>
    </row>
    <row r="98" spans="2:7" x14ac:dyDescent="0.4">
      <c r="B98" s="236">
        <v>6</v>
      </c>
      <c r="C98" s="360" t="s">
        <v>56</v>
      </c>
      <c r="D98" s="248" t="s">
        <v>78</v>
      </c>
      <c r="E98" s="248" t="s">
        <v>288</v>
      </c>
      <c r="F98" s="248" t="s">
        <v>79</v>
      </c>
      <c r="G98" s="249" t="s">
        <v>143</v>
      </c>
    </row>
    <row r="99" spans="2:7" x14ac:dyDescent="0.4">
      <c r="B99" s="235"/>
      <c r="C99" s="361"/>
      <c r="D99" s="191" t="s">
        <v>84</v>
      </c>
      <c r="E99" s="191" t="s">
        <v>367</v>
      </c>
      <c r="F99" s="191" t="s">
        <v>84</v>
      </c>
      <c r="G99" s="250" t="s">
        <v>84</v>
      </c>
    </row>
    <row r="100" spans="2:7" x14ac:dyDescent="0.4">
      <c r="B100" s="235"/>
      <c r="C100" s="361"/>
      <c r="D100" s="191"/>
      <c r="E100" s="191"/>
      <c r="F100" s="200" t="s">
        <v>287</v>
      </c>
      <c r="G100" s="250" t="s">
        <v>362</v>
      </c>
    </row>
    <row r="101" spans="2:7" x14ac:dyDescent="0.4">
      <c r="B101" s="235"/>
      <c r="C101" s="361"/>
      <c r="D101" s="191"/>
      <c r="E101" s="191"/>
      <c r="F101" s="267" t="s">
        <v>324</v>
      </c>
      <c r="G101" s="250" t="s">
        <v>81</v>
      </c>
    </row>
    <row r="102" spans="2:7" x14ac:dyDescent="0.4">
      <c r="B102" s="235"/>
      <c r="C102" s="361"/>
      <c r="D102" s="191"/>
      <c r="E102" s="200" t="s">
        <v>94</v>
      </c>
      <c r="F102" s="267" t="s">
        <v>325</v>
      </c>
      <c r="G102" s="250" t="s">
        <v>85</v>
      </c>
    </row>
    <row r="103" spans="2:7" x14ac:dyDescent="0.4">
      <c r="B103" s="235"/>
      <c r="C103" s="361"/>
      <c r="D103" s="191"/>
      <c r="E103" s="267" t="s">
        <v>322</v>
      </c>
      <c r="F103" s="191" t="s">
        <v>382</v>
      </c>
      <c r="G103" s="250" t="s">
        <v>83</v>
      </c>
    </row>
    <row r="104" spans="2:7" x14ac:dyDescent="0.4">
      <c r="B104" s="235"/>
      <c r="C104" s="361"/>
      <c r="D104" s="191"/>
      <c r="E104" s="267" t="s">
        <v>323</v>
      </c>
      <c r="F104" s="267" t="s">
        <v>358</v>
      </c>
      <c r="G104" s="254"/>
    </row>
    <row r="105" spans="2:7" x14ac:dyDescent="0.4">
      <c r="B105" s="235">
        <v>6</v>
      </c>
      <c r="C105" s="361"/>
      <c r="D105" s="200" t="s">
        <v>94</v>
      </c>
      <c r="E105" s="280" t="s">
        <v>383</v>
      </c>
      <c r="F105" s="267" t="s">
        <v>326</v>
      </c>
      <c r="G105" s="254" t="s">
        <v>287</v>
      </c>
    </row>
    <row r="106" spans="2:7" x14ac:dyDescent="0.4">
      <c r="B106" s="235"/>
      <c r="C106" s="361"/>
      <c r="D106" s="267" t="s">
        <v>321</v>
      </c>
      <c r="E106" s="280" t="s">
        <v>384</v>
      </c>
      <c r="F106" s="280" t="s">
        <v>301</v>
      </c>
      <c r="G106" s="269" t="s">
        <v>327</v>
      </c>
    </row>
    <row r="107" spans="2:7" x14ac:dyDescent="0.4">
      <c r="B107" s="270"/>
      <c r="C107" s="361"/>
      <c r="D107" s="282" t="s">
        <v>385</v>
      </c>
      <c r="E107" s="283" t="s">
        <v>386</v>
      </c>
      <c r="F107" s="280" t="s">
        <v>114</v>
      </c>
      <c r="G107" s="269" t="s">
        <v>328</v>
      </c>
    </row>
    <row r="108" spans="2:7" x14ac:dyDescent="0.4">
      <c r="B108" s="270"/>
      <c r="C108" s="361"/>
      <c r="D108" s="267"/>
      <c r="E108" s="280" t="s">
        <v>387</v>
      </c>
      <c r="F108" s="285" t="s">
        <v>388</v>
      </c>
      <c r="G108" s="269" t="s">
        <v>329</v>
      </c>
    </row>
    <row r="109" spans="2:7" x14ac:dyDescent="0.4">
      <c r="B109" s="270"/>
      <c r="C109" s="361"/>
      <c r="D109" s="267"/>
      <c r="E109" s="280" t="s">
        <v>289</v>
      </c>
      <c r="F109" s="285" t="s">
        <v>389</v>
      </c>
      <c r="G109" s="269" t="s">
        <v>190</v>
      </c>
    </row>
    <row r="110" spans="2:7" x14ac:dyDescent="0.4">
      <c r="B110" s="270"/>
      <c r="C110" s="361"/>
      <c r="D110" s="267"/>
      <c r="E110" s="284" t="s">
        <v>390</v>
      </c>
      <c r="F110" s="279"/>
      <c r="G110" s="269" t="s">
        <v>330</v>
      </c>
    </row>
    <row r="111" spans="2:7" x14ac:dyDescent="0.4">
      <c r="B111" s="270"/>
      <c r="C111" s="361"/>
      <c r="D111" s="267"/>
      <c r="E111" s="275"/>
      <c r="F111" s="279"/>
      <c r="G111" s="286" t="s">
        <v>144</v>
      </c>
    </row>
    <row r="112" spans="2:7" x14ac:dyDescent="0.4">
      <c r="B112" s="270"/>
      <c r="C112" s="361"/>
      <c r="D112" s="267"/>
      <c r="E112" s="275"/>
      <c r="F112" s="279"/>
      <c r="G112" s="286" t="s">
        <v>145</v>
      </c>
    </row>
    <row r="113" spans="2:7" x14ac:dyDescent="0.4">
      <c r="B113" s="270"/>
      <c r="C113" s="361"/>
      <c r="D113" s="267"/>
      <c r="E113" s="275"/>
      <c r="F113" s="279"/>
      <c r="G113" s="286" t="s">
        <v>146</v>
      </c>
    </row>
    <row r="114" spans="2:7" x14ac:dyDescent="0.4">
      <c r="B114" s="270"/>
      <c r="C114" s="361"/>
      <c r="D114" s="267"/>
      <c r="E114" s="275"/>
      <c r="F114" s="279"/>
      <c r="G114" s="286" t="s">
        <v>147</v>
      </c>
    </row>
    <row r="115" spans="2:7" x14ac:dyDescent="0.4">
      <c r="B115" s="271"/>
      <c r="C115" s="362"/>
      <c r="D115" s="272"/>
      <c r="E115" s="276"/>
      <c r="F115" s="277"/>
      <c r="G115" s="273"/>
    </row>
    <row r="116" spans="2:7" x14ac:dyDescent="0.4">
      <c r="B116" s="236">
        <v>7</v>
      </c>
      <c r="C116" s="360" t="s">
        <v>56</v>
      </c>
      <c r="D116" s="248"/>
      <c r="E116" s="279"/>
      <c r="F116" s="248"/>
      <c r="G116" s="249" t="s">
        <v>368</v>
      </c>
    </row>
    <row r="117" spans="2:7" x14ac:dyDescent="0.4">
      <c r="B117" s="235"/>
      <c r="C117" s="361"/>
      <c r="D117" s="191"/>
      <c r="E117" s="274"/>
      <c r="F117" s="191"/>
      <c r="G117" s="250" t="s">
        <v>80</v>
      </c>
    </row>
    <row r="118" spans="2:7" x14ac:dyDescent="0.4">
      <c r="B118" s="235"/>
      <c r="C118" s="361"/>
      <c r="D118" s="191"/>
      <c r="E118" s="191"/>
      <c r="F118" s="191"/>
      <c r="G118" s="254" t="s">
        <v>287</v>
      </c>
    </row>
    <row r="119" spans="2:7" x14ac:dyDescent="0.4">
      <c r="B119" s="235"/>
      <c r="C119" s="361"/>
      <c r="D119" s="191"/>
      <c r="E119" s="191"/>
      <c r="F119" s="191"/>
      <c r="G119" s="255" t="s">
        <v>185</v>
      </c>
    </row>
    <row r="120" spans="2:7" x14ac:dyDescent="0.4">
      <c r="B120" s="235"/>
      <c r="C120" s="361"/>
      <c r="D120" s="191"/>
      <c r="E120" s="191"/>
      <c r="F120" s="191"/>
      <c r="G120" s="269" t="s">
        <v>343</v>
      </c>
    </row>
    <row r="121" spans="2:7" x14ac:dyDescent="0.4">
      <c r="B121" s="235"/>
      <c r="C121" s="361"/>
      <c r="D121" s="191"/>
      <c r="E121" s="191"/>
      <c r="F121" s="191"/>
      <c r="G121" s="269"/>
    </row>
    <row r="122" spans="2:7" x14ac:dyDescent="0.4">
      <c r="B122" s="235"/>
      <c r="C122" s="361"/>
      <c r="D122" s="191"/>
      <c r="E122" s="191"/>
      <c r="F122" s="191"/>
      <c r="G122" s="269" t="s">
        <v>407</v>
      </c>
    </row>
    <row r="123" spans="2:7" x14ac:dyDescent="0.4">
      <c r="B123" s="235"/>
      <c r="C123" s="361"/>
      <c r="D123" s="191"/>
      <c r="E123" s="191"/>
      <c r="F123" s="191"/>
      <c r="G123" s="269"/>
    </row>
    <row r="124" spans="2:7" x14ac:dyDescent="0.4">
      <c r="B124" s="235"/>
      <c r="C124" s="361"/>
      <c r="D124" s="191"/>
      <c r="E124" s="191"/>
      <c r="F124" s="191"/>
      <c r="G124" s="269" t="s">
        <v>186</v>
      </c>
    </row>
    <row r="125" spans="2:7" x14ac:dyDescent="0.4">
      <c r="B125" s="235"/>
      <c r="C125" s="361"/>
      <c r="D125" s="191"/>
      <c r="E125" s="191"/>
      <c r="F125" s="191"/>
      <c r="G125" s="269" t="s">
        <v>344</v>
      </c>
    </row>
    <row r="126" spans="2:7" x14ac:dyDescent="0.4">
      <c r="B126" s="235"/>
      <c r="C126" s="361"/>
      <c r="D126" s="191"/>
      <c r="E126" s="191"/>
      <c r="F126" s="191"/>
      <c r="G126" s="269"/>
    </row>
    <row r="127" spans="2:7" x14ac:dyDescent="0.4">
      <c r="B127" s="235"/>
      <c r="C127" s="361"/>
      <c r="D127" s="191"/>
      <c r="E127" s="191"/>
      <c r="F127" s="267"/>
      <c r="G127" s="269" t="s">
        <v>345</v>
      </c>
    </row>
    <row r="128" spans="2:7" x14ac:dyDescent="0.4">
      <c r="B128" s="235"/>
      <c r="C128" s="361"/>
      <c r="D128" s="191"/>
      <c r="E128" s="191"/>
      <c r="F128" s="267"/>
      <c r="G128" s="269" t="s">
        <v>346</v>
      </c>
    </row>
    <row r="129" spans="2:7" x14ac:dyDescent="0.4">
      <c r="B129" s="235"/>
      <c r="C129" s="361"/>
      <c r="D129" s="267"/>
      <c r="E129" s="191"/>
      <c r="F129" s="267"/>
      <c r="G129" s="269" t="s">
        <v>347</v>
      </c>
    </row>
    <row r="130" spans="2:7" x14ac:dyDescent="0.4">
      <c r="B130" s="235"/>
      <c r="C130" s="361"/>
      <c r="D130" s="267"/>
      <c r="E130" s="267"/>
      <c r="F130" s="191"/>
      <c r="G130" s="269"/>
    </row>
    <row r="131" spans="2:7" x14ac:dyDescent="0.4">
      <c r="B131" s="235"/>
      <c r="C131" s="361"/>
      <c r="D131" s="267"/>
      <c r="E131" s="267"/>
      <c r="F131" s="191"/>
      <c r="G131" s="269" t="s">
        <v>187</v>
      </c>
    </row>
    <row r="132" spans="2:7" x14ac:dyDescent="0.4">
      <c r="B132" s="235"/>
      <c r="C132" s="361"/>
      <c r="D132" s="267"/>
      <c r="E132" s="267"/>
      <c r="F132" s="191"/>
      <c r="G132" s="269"/>
    </row>
    <row r="133" spans="2:7" x14ac:dyDescent="0.4">
      <c r="B133" s="235">
        <v>7</v>
      </c>
      <c r="C133" s="361"/>
      <c r="D133" s="191" t="s">
        <v>331</v>
      </c>
      <c r="E133" s="191" t="s">
        <v>334</v>
      </c>
      <c r="F133" s="191" t="s">
        <v>174</v>
      </c>
      <c r="G133" s="250" t="s">
        <v>188</v>
      </c>
    </row>
    <row r="134" spans="2:7" x14ac:dyDescent="0.4">
      <c r="B134" s="235"/>
      <c r="C134" s="361"/>
      <c r="D134" s="200" t="s">
        <v>94</v>
      </c>
      <c r="E134" s="200" t="s">
        <v>94</v>
      </c>
      <c r="F134" s="191" t="s">
        <v>175</v>
      </c>
      <c r="G134" s="250" t="s">
        <v>80</v>
      </c>
    </row>
    <row r="135" spans="2:7" x14ac:dyDescent="0.4">
      <c r="B135" s="235"/>
      <c r="C135" s="361"/>
      <c r="D135" s="267" t="s">
        <v>391</v>
      </c>
      <c r="E135" s="267" t="s">
        <v>335</v>
      </c>
      <c r="F135" s="200" t="s">
        <v>94</v>
      </c>
      <c r="G135" s="250" t="s">
        <v>363</v>
      </c>
    </row>
    <row r="136" spans="2:7" x14ac:dyDescent="0.4">
      <c r="B136" s="235"/>
      <c r="C136" s="361"/>
      <c r="D136" s="267" t="s">
        <v>332</v>
      </c>
      <c r="E136" s="280" t="s">
        <v>392</v>
      </c>
      <c r="F136" s="267" t="s">
        <v>176</v>
      </c>
      <c r="G136" s="250" t="s">
        <v>81</v>
      </c>
    </row>
    <row r="137" spans="2:7" x14ac:dyDescent="0.4">
      <c r="B137" s="235"/>
      <c r="C137" s="361"/>
      <c r="D137" s="267" t="s">
        <v>369</v>
      </c>
      <c r="E137" s="280" t="s">
        <v>393</v>
      </c>
      <c r="F137" s="267" t="s">
        <v>177</v>
      </c>
      <c r="G137" s="250" t="s">
        <v>85</v>
      </c>
    </row>
    <row r="138" spans="2:7" x14ac:dyDescent="0.4">
      <c r="B138" s="235"/>
      <c r="C138" s="361"/>
      <c r="D138" s="267" t="s">
        <v>171</v>
      </c>
      <c r="E138" s="267"/>
      <c r="F138" s="267" t="s">
        <v>178</v>
      </c>
      <c r="G138" s="250" t="s">
        <v>83</v>
      </c>
    </row>
    <row r="139" spans="2:7" x14ac:dyDescent="0.4">
      <c r="B139" s="235"/>
      <c r="C139" s="361"/>
      <c r="D139" s="267"/>
      <c r="E139" s="260"/>
      <c r="F139" s="267" t="s">
        <v>339</v>
      </c>
      <c r="G139" s="254" t="s">
        <v>287</v>
      </c>
    </row>
    <row r="140" spans="2:7" x14ac:dyDescent="0.4">
      <c r="B140" s="235"/>
      <c r="C140" s="361"/>
      <c r="D140" s="267" t="s">
        <v>333</v>
      </c>
      <c r="F140" s="267" t="s">
        <v>340</v>
      </c>
      <c r="G140" s="255" t="s">
        <v>185</v>
      </c>
    </row>
    <row r="141" spans="2:7" x14ac:dyDescent="0.4">
      <c r="B141" s="235"/>
      <c r="C141" s="361"/>
      <c r="D141" s="267"/>
      <c r="E141" s="191"/>
      <c r="F141" s="287" t="s">
        <v>394</v>
      </c>
      <c r="G141" s="269" t="s">
        <v>189</v>
      </c>
    </row>
    <row r="142" spans="2:7" x14ac:dyDescent="0.4">
      <c r="B142" s="235"/>
      <c r="C142" s="361"/>
      <c r="D142" s="267" t="s">
        <v>172</v>
      </c>
      <c r="E142" s="267"/>
      <c r="F142" s="267" t="s">
        <v>56</v>
      </c>
      <c r="G142" s="269"/>
    </row>
    <row r="143" spans="2:7" x14ac:dyDescent="0.4">
      <c r="B143" s="235"/>
      <c r="C143" s="361"/>
      <c r="E143" s="191"/>
      <c r="F143" s="267" t="s">
        <v>179</v>
      </c>
      <c r="G143" s="269" t="s">
        <v>348</v>
      </c>
    </row>
    <row r="144" spans="2:7" x14ac:dyDescent="0.4">
      <c r="B144" s="235"/>
      <c r="C144" s="361"/>
      <c r="D144" s="267"/>
      <c r="E144" s="191"/>
      <c r="F144" s="267" t="s">
        <v>180</v>
      </c>
      <c r="G144" s="269" t="s">
        <v>370</v>
      </c>
    </row>
    <row r="145" spans="2:7" x14ac:dyDescent="0.4">
      <c r="B145" s="235"/>
      <c r="C145" s="361"/>
      <c r="D145" s="278"/>
      <c r="E145" s="191"/>
      <c r="F145" s="267" t="s">
        <v>341</v>
      </c>
      <c r="G145" s="269"/>
    </row>
    <row r="146" spans="2:7" x14ac:dyDescent="0.4">
      <c r="B146" s="235"/>
      <c r="C146" s="361"/>
      <c r="D146" s="191"/>
      <c r="E146" s="191"/>
      <c r="F146" s="267" t="s">
        <v>181</v>
      </c>
      <c r="G146" s="269" t="s">
        <v>191</v>
      </c>
    </row>
    <row r="147" spans="2:7" x14ac:dyDescent="0.4">
      <c r="B147" s="235"/>
      <c r="C147" s="361"/>
      <c r="D147" s="191"/>
      <c r="E147" s="191"/>
      <c r="F147" s="267"/>
      <c r="G147" s="269"/>
    </row>
    <row r="148" spans="2:7" x14ac:dyDescent="0.4">
      <c r="B148" s="235">
        <v>7</v>
      </c>
      <c r="C148" s="361"/>
      <c r="D148" s="191"/>
      <c r="E148" s="191"/>
      <c r="F148" s="267" t="s">
        <v>182</v>
      </c>
      <c r="G148" s="288" t="s">
        <v>395</v>
      </c>
    </row>
    <row r="149" spans="2:7" x14ac:dyDescent="0.4">
      <c r="B149" s="235"/>
      <c r="C149" s="361"/>
      <c r="D149" s="191"/>
      <c r="E149" s="191"/>
      <c r="F149" s="267" t="s">
        <v>183</v>
      </c>
      <c r="G149" s="288" t="s">
        <v>396</v>
      </c>
    </row>
    <row r="150" spans="2:7" x14ac:dyDescent="0.4">
      <c r="B150" s="235"/>
      <c r="C150" s="361"/>
      <c r="D150" s="191"/>
      <c r="E150" s="191"/>
      <c r="F150" s="201"/>
      <c r="G150" s="288" t="s">
        <v>397</v>
      </c>
    </row>
    <row r="151" spans="2:7" x14ac:dyDescent="0.4">
      <c r="B151" s="235"/>
      <c r="C151" s="361"/>
      <c r="D151" s="191"/>
      <c r="E151" s="191"/>
      <c r="F151" s="260"/>
      <c r="G151" s="288" t="s">
        <v>398</v>
      </c>
    </row>
    <row r="152" spans="2:7" x14ac:dyDescent="0.4">
      <c r="B152" s="235"/>
      <c r="C152" s="361"/>
      <c r="D152" s="191"/>
      <c r="E152" s="191"/>
      <c r="F152" s="260"/>
      <c r="G152" s="288" t="s">
        <v>399</v>
      </c>
    </row>
    <row r="153" spans="2:7" x14ac:dyDescent="0.4">
      <c r="B153" s="235"/>
      <c r="C153" s="361"/>
      <c r="D153" s="191"/>
      <c r="E153" s="267"/>
      <c r="G153" s="250"/>
    </row>
    <row r="154" spans="2:7" x14ac:dyDescent="0.4">
      <c r="B154" s="235">
        <v>7</v>
      </c>
      <c r="C154" s="361"/>
      <c r="D154" s="191" t="s">
        <v>87</v>
      </c>
      <c r="E154" s="191" t="s">
        <v>336</v>
      </c>
      <c r="F154" s="191" t="s">
        <v>88</v>
      </c>
      <c r="G154" s="250" t="s">
        <v>89</v>
      </c>
    </row>
    <row r="155" spans="2:7" x14ac:dyDescent="0.4">
      <c r="B155" s="270"/>
      <c r="C155" s="361"/>
      <c r="D155" s="191" t="s">
        <v>80</v>
      </c>
      <c r="E155" s="191" t="s">
        <v>80</v>
      </c>
      <c r="F155" s="191" t="s">
        <v>80</v>
      </c>
      <c r="G155" s="250" t="s">
        <v>192</v>
      </c>
    </row>
    <row r="156" spans="2:7" x14ac:dyDescent="0.4">
      <c r="B156" s="270"/>
      <c r="C156" s="361"/>
      <c r="D156" s="200" t="s">
        <v>287</v>
      </c>
      <c r="E156" s="200" t="s">
        <v>337</v>
      </c>
      <c r="F156" s="200" t="s">
        <v>94</v>
      </c>
      <c r="G156" s="250" t="s">
        <v>364</v>
      </c>
    </row>
    <row r="157" spans="2:7" x14ac:dyDescent="0.4">
      <c r="B157" s="270"/>
      <c r="C157" s="361"/>
      <c r="D157" s="201" t="s">
        <v>173</v>
      </c>
      <c r="E157" s="201" t="s">
        <v>173</v>
      </c>
      <c r="F157" s="201" t="s">
        <v>173</v>
      </c>
      <c r="G157" s="250" t="s">
        <v>81</v>
      </c>
    </row>
    <row r="158" spans="2:7" x14ac:dyDescent="0.4">
      <c r="B158" s="270"/>
      <c r="C158" s="361"/>
      <c r="D158" s="278"/>
      <c r="E158" s="267" t="s">
        <v>338</v>
      </c>
      <c r="F158" s="267" t="s">
        <v>184</v>
      </c>
      <c r="G158" s="250" t="s">
        <v>85</v>
      </c>
    </row>
    <row r="159" spans="2:7" x14ac:dyDescent="0.4">
      <c r="B159" s="270"/>
      <c r="C159" s="361"/>
      <c r="D159" s="201"/>
      <c r="E159" s="267"/>
      <c r="F159" s="267"/>
      <c r="G159" s="250" t="s">
        <v>83</v>
      </c>
    </row>
    <row r="160" spans="2:7" x14ac:dyDescent="0.4">
      <c r="B160" s="270"/>
      <c r="C160" s="361"/>
      <c r="D160" s="191"/>
      <c r="F160" s="267" t="s">
        <v>356</v>
      </c>
      <c r="G160" s="250" t="s">
        <v>287</v>
      </c>
    </row>
    <row r="161" spans="2:7" x14ac:dyDescent="0.4">
      <c r="B161" s="270"/>
      <c r="C161" s="361"/>
      <c r="D161" s="191"/>
      <c r="E161" s="191"/>
      <c r="F161" s="267"/>
      <c r="G161" s="255" t="s">
        <v>173</v>
      </c>
    </row>
    <row r="162" spans="2:7" x14ac:dyDescent="0.4">
      <c r="B162" s="270"/>
      <c r="C162" s="361"/>
      <c r="D162" s="191"/>
      <c r="E162" s="200"/>
      <c r="F162" s="267" t="s">
        <v>216</v>
      </c>
      <c r="G162" s="269" t="s">
        <v>193</v>
      </c>
    </row>
    <row r="163" spans="2:7" x14ac:dyDescent="0.4">
      <c r="B163" s="270"/>
      <c r="C163" s="361"/>
      <c r="D163" s="191"/>
      <c r="E163" s="201"/>
      <c r="G163" s="269"/>
    </row>
    <row r="164" spans="2:7" x14ac:dyDescent="0.4">
      <c r="B164" s="270"/>
      <c r="C164" s="361"/>
      <c r="D164" s="191"/>
      <c r="E164" s="267"/>
      <c r="F164" s="260"/>
      <c r="G164" s="269" t="s">
        <v>194</v>
      </c>
    </row>
    <row r="165" spans="2:7" x14ac:dyDescent="0.4">
      <c r="B165" s="270"/>
      <c r="C165" s="361"/>
      <c r="D165" s="191"/>
      <c r="E165" s="267"/>
      <c r="F165" s="260"/>
      <c r="G165" s="269" t="s">
        <v>195</v>
      </c>
    </row>
    <row r="166" spans="2:7" x14ac:dyDescent="0.4">
      <c r="B166" s="270"/>
      <c r="C166" s="361"/>
      <c r="D166" s="191"/>
      <c r="E166" s="267"/>
      <c r="F166" s="260"/>
      <c r="G166" s="269"/>
    </row>
    <row r="167" spans="2:7" x14ac:dyDescent="0.4">
      <c r="B167" s="270"/>
      <c r="C167" s="361"/>
      <c r="D167" s="191"/>
      <c r="E167" s="201"/>
      <c r="F167" s="267"/>
      <c r="G167" s="269" t="s">
        <v>196</v>
      </c>
    </row>
    <row r="168" spans="2:7" x14ac:dyDescent="0.4">
      <c r="B168" s="270"/>
      <c r="C168" s="361"/>
      <c r="D168" s="191"/>
      <c r="E168" s="267"/>
      <c r="F168" s="267"/>
      <c r="G168" s="269" t="s">
        <v>349</v>
      </c>
    </row>
    <row r="169" spans="2:7" x14ac:dyDescent="0.4">
      <c r="B169" s="270"/>
      <c r="C169" s="361"/>
      <c r="D169" s="191"/>
      <c r="E169" s="267"/>
      <c r="F169" s="267"/>
      <c r="G169" s="269" t="s">
        <v>197</v>
      </c>
    </row>
    <row r="170" spans="2:7" x14ac:dyDescent="0.4">
      <c r="B170" s="270"/>
      <c r="C170" s="361"/>
      <c r="D170" s="191"/>
      <c r="E170" s="267"/>
      <c r="F170" s="267"/>
      <c r="G170" s="269"/>
    </row>
    <row r="171" spans="2:7" x14ac:dyDescent="0.4">
      <c r="B171" s="270"/>
      <c r="C171" s="361"/>
      <c r="D171" s="191"/>
      <c r="E171" s="267"/>
      <c r="F171" s="267"/>
      <c r="G171" s="269" t="s">
        <v>350</v>
      </c>
    </row>
    <row r="172" spans="2:7" x14ac:dyDescent="0.4">
      <c r="B172" s="270"/>
      <c r="C172" s="361"/>
      <c r="D172" s="191"/>
      <c r="E172" s="267"/>
      <c r="F172" s="267"/>
      <c r="G172" s="269"/>
    </row>
    <row r="173" spans="2:7" x14ac:dyDescent="0.4">
      <c r="B173" s="270"/>
      <c r="C173" s="361"/>
      <c r="D173" s="191"/>
      <c r="E173" s="267"/>
      <c r="F173" s="267"/>
      <c r="G173" s="269" t="s">
        <v>199</v>
      </c>
    </row>
    <row r="174" spans="2:7" x14ac:dyDescent="0.4">
      <c r="B174" s="270"/>
      <c r="C174" s="361"/>
      <c r="D174" s="191"/>
      <c r="E174" s="267"/>
      <c r="F174" s="267"/>
      <c r="G174" s="269" t="s">
        <v>351</v>
      </c>
    </row>
    <row r="175" spans="2:7" x14ac:dyDescent="0.4">
      <c r="B175" s="270"/>
      <c r="C175" s="361"/>
      <c r="D175" s="191"/>
      <c r="E175" s="267"/>
      <c r="F175" s="267"/>
      <c r="G175" s="269"/>
    </row>
    <row r="176" spans="2:7" x14ac:dyDescent="0.4">
      <c r="B176" s="270"/>
      <c r="C176" s="361"/>
      <c r="D176" s="191"/>
      <c r="E176" s="267"/>
      <c r="F176" s="267"/>
      <c r="G176" s="269" t="s">
        <v>200</v>
      </c>
    </row>
    <row r="177" spans="2:7" x14ac:dyDescent="0.4">
      <c r="B177" s="271"/>
      <c r="C177" s="362"/>
      <c r="D177" s="228"/>
      <c r="E177" s="272"/>
      <c r="F177" s="272"/>
      <c r="G177" s="273"/>
    </row>
    <row r="178" spans="2:7" x14ac:dyDescent="0.4">
      <c r="B178" s="236">
        <v>8</v>
      </c>
      <c r="C178" s="248" t="s">
        <v>90</v>
      </c>
      <c r="D178" s="248"/>
      <c r="E178" s="248"/>
      <c r="F178" s="248"/>
      <c r="G178" s="249" t="s">
        <v>368</v>
      </c>
    </row>
    <row r="179" spans="2:7" x14ac:dyDescent="0.4">
      <c r="B179" s="235"/>
      <c r="C179" s="202"/>
      <c r="D179" s="191"/>
      <c r="E179" s="191"/>
      <c r="F179" s="191"/>
      <c r="G179" s="250" t="s">
        <v>84</v>
      </c>
    </row>
    <row r="180" spans="2:7" x14ac:dyDescent="0.4">
      <c r="B180" s="235"/>
      <c r="C180" s="278"/>
      <c r="D180" s="191"/>
      <c r="E180" s="274"/>
      <c r="F180" s="191"/>
      <c r="G180" s="254" t="s">
        <v>94</v>
      </c>
    </row>
    <row r="181" spans="2:7" x14ac:dyDescent="0.4">
      <c r="B181" s="235"/>
      <c r="C181" s="274"/>
      <c r="D181" s="191"/>
      <c r="E181" s="191"/>
      <c r="F181" s="191"/>
      <c r="G181" s="269" t="s">
        <v>352</v>
      </c>
    </row>
    <row r="182" spans="2:7" x14ac:dyDescent="0.4">
      <c r="B182" s="235"/>
      <c r="C182" s="267"/>
      <c r="D182" s="191"/>
      <c r="E182" s="191"/>
      <c r="F182" s="191"/>
      <c r="G182" s="250"/>
    </row>
    <row r="183" spans="2:7" x14ac:dyDescent="0.4">
      <c r="B183" s="235"/>
      <c r="C183" s="267"/>
      <c r="D183" s="191"/>
      <c r="E183" s="191"/>
      <c r="F183" s="191"/>
      <c r="G183" s="250" t="s">
        <v>188</v>
      </c>
    </row>
    <row r="184" spans="2:7" x14ac:dyDescent="0.4">
      <c r="B184" s="235"/>
      <c r="C184" s="267"/>
      <c r="D184" s="191"/>
      <c r="E184" s="191"/>
      <c r="F184" s="191"/>
      <c r="G184" s="250" t="s">
        <v>84</v>
      </c>
    </row>
    <row r="185" spans="2:7" x14ac:dyDescent="0.4">
      <c r="B185" s="235"/>
      <c r="C185" s="267"/>
      <c r="D185" s="191"/>
      <c r="E185" s="191"/>
      <c r="F185" s="191"/>
      <c r="G185" s="250" t="s">
        <v>363</v>
      </c>
    </row>
    <row r="186" spans="2:7" x14ac:dyDescent="0.4">
      <c r="B186" s="235"/>
      <c r="C186" s="267"/>
      <c r="D186" s="191"/>
      <c r="E186" s="191"/>
      <c r="F186" s="191"/>
      <c r="G186" s="250" t="s">
        <v>81</v>
      </c>
    </row>
    <row r="187" spans="2:7" x14ac:dyDescent="0.4">
      <c r="B187" s="235"/>
      <c r="C187" s="267"/>
      <c r="D187" s="191"/>
      <c r="E187" s="191"/>
      <c r="F187" s="191"/>
      <c r="G187" s="250" t="s">
        <v>85</v>
      </c>
    </row>
    <row r="188" spans="2:7" x14ac:dyDescent="0.4">
      <c r="B188" s="235"/>
      <c r="C188" s="267"/>
      <c r="D188" s="191"/>
      <c r="E188" s="191"/>
      <c r="F188" s="191"/>
      <c r="G188" s="250" t="s">
        <v>83</v>
      </c>
    </row>
    <row r="189" spans="2:7" x14ac:dyDescent="0.4">
      <c r="B189" s="235"/>
      <c r="C189" s="267"/>
      <c r="D189" s="191"/>
      <c r="E189" s="191"/>
      <c r="F189" s="191"/>
      <c r="G189" s="288" t="s">
        <v>400</v>
      </c>
    </row>
    <row r="190" spans="2:7" x14ac:dyDescent="0.4">
      <c r="B190" s="235"/>
      <c r="C190" s="267"/>
      <c r="D190" s="191"/>
      <c r="E190" s="191"/>
      <c r="F190" s="191"/>
      <c r="G190" s="250"/>
    </row>
    <row r="191" spans="2:7" x14ac:dyDescent="0.4">
      <c r="B191" s="235">
        <v>8</v>
      </c>
      <c r="C191" s="267"/>
      <c r="D191" s="191" t="s">
        <v>87</v>
      </c>
      <c r="E191" s="191" t="s">
        <v>336</v>
      </c>
      <c r="F191" s="191" t="s">
        <v>88</v>
      </c>
      <c r="G191" s="250" t="s">
        <v>91</v>
      </c>
    </row>
    <row r="192" spans="2:7" x14ac:dyDescent="0.4">
      <c r="B192" s="270"/>
      <c r="C192" s="267"/>
      <c r="D192" s="191" t="s">
        <v>84</v>
      </c>
      <c r="E192" s="191" t="s">
        <v>84</v>
      </c>
      <c r="F192" s="191" t="s">
        <v>84</v>
      </c>
      <c r="G192" s="250" t="s">
        <v>201</v>
      </c>
    </row>
    <row r="193" spans="2:7" x14ac:dyDescent="0.4">
      <c r="B193" s="270"/>
      <c r="C193" s="267"/>
      <c r="D193" s="191"/>
      <c r="E193" s="200" t="s">
        <v>401</v>
      </c>
      <c r="F193" s="267"/>
      <c r="G193" s="250" t="s">
        <v>365</v>
      </c>
    </row>
    <row r="194" spans="2:7" x14ac:dyDescent="0.4">
      <c r="B194" s="270"/>
      <c r="C194" s="267"/>
      <c r="D194" s="274"/>
      <c r="E194" s="289" t="s">
        <v>402</v>
      </c>
      <c r="F194" s="280" t="s">
        <v>342</v>
      </c>
      <c r="G194" s="250" t="s">
        <v>81</v>
      </c>
    </row>
    <row r="195" spans="2:7" x14ac:dyDescent="0.4">
      <c r="B195" s="270"/>
      <c r="C195" s="267"/>
      <c r="D195" s="267"/>
      <c r="E195" s="267"/>
      <c r="F195" s="267"/>
      <c r="G195" s="250" t="s">
        <v>85</v>
      </c>
    </row>
    <row r="196" spans="2:7" x14ac:dyDescent="0.4">
      <c r="B196" s="270"/>
      <c r="C196" s="267"/>
      <c r="D196" s="267"/>
      <c r="E196" s="267"/>
      <c r="F196" s="267"/>
      <c r="G196" s="250" t="s">
        <v>83</v>
      </c>
    </row>
    <row r="197" spans="2:7" x14ac:dyDescent="0.4">
      <c r="B197" s="270"/>
      <c r="C197" s="267"/>
      <c r="D197" s="267"/>
      <c r="E197" s="267"/>
      <c r="F197" s="267"/>
      <c r="G197" s="254" t="s">
        <v>287</v>
      </c>
    </row>
    <row r="198" spans="2:7" x14ac:dyDescent="0.4">
      <c r="B198" s="270"/>
      <c r="C198" s="267"/>
      <c r="D198" s="267"/>
      <c r="E198" s="267"/>
      <c r="F198" s="267"/>
      <c r="G198" s="269" t="s">
        <v>403</v>
      </c>
    </row>
    <row r="199" spans="2:7" x14ac:dyDescent="0.4">
      <c r="B199" s="270"/>
      <c r="C199" s="267"/>
      <c r="D199" s="267"/>
      <c r="E199" s="267"/>
      <c r="F199" s="267"/>
      <c r="G199" s="269"/>
    </row>
    <row r="200" spans="2:7" x14ac:dyDescent="0.4">
      <c r="B200" s="270"/>
      <c r="C200" s="267"/>
      <c r="D200" s="267"/>
      <c r="E200" s="267"/>
      <c r="F200" s="267"/>
      <c r="G200" s="269" t="s">
        <v>353</v>
      </c>
    </row>
    <row r="201" spans="2:7" x14ac:dyDescent="0.4">
      <c r="B201" s="270"/>
      <c r="C201" s="267"/>
      <c r="D201" s="267"/>
      <c r="E201" s="267"/>
      <c r="F201" s="267"/>
      <c r="G201" s="269" t="s">
        <v>373</v>
      </c>
    </row>
    <row r="202" spans="2:7" x14ac:dyDescent="0.4">
      <c r="B202" s="270"/>
      <c r="C202" s="267"/>
      <c r="D202" s="267"/>
      <c r="E202" s="267"/>
      <c r="F202" s="267"/>
      <c r="G202" s="269" t="s">
        <v>374</v>
      </c>
    </row>
    <row r="203" spans="2:7" x14ac:dyDescent="0.4">
      <c r="B203" s="270"/>
      <c r="C203" s="267"/>
      <c r="D203" s="267"/>
      <c r="E203" s="267"/>
      <c r="F203" s="267"/>
      <c r="G203" s="269" t="s">
        <v>198</v>
      </c>
    </row>
    <row r="204" spans="2:7" x14ac:dyDescent="0.4">
      <c r="B204" s="270"/>
      <c r="C204" s="267"/>
      <c r="D204" s="267"/>
      <c r="E204" s="267"/>
      <c r="F204" s="267"/>
      <c r="G204" s="269" t="s">
        <v>354</v>
      </c>
    </row>
    <row r="205" spans="2:7" x14ac:dyDescent="0.4">
      <c r="B205" s="271"/>
      <c r="C205" s="272"/>
      <c r="D205" s="272"/>
      <c r="E205" s="272"/>
      <c r="F205" s="272"/>
      <c r="G205" s="273"/>
    </row>
    <row r="206" spans="2:7" x14ac:dyDescent="0.4">
      <c r="B206" s="363">
        <v>9</v>
      </c>
      <c r="C206" s="248" t="s">
        <v>92</v>
      </c>
      <c r="D206" s="248" t="s">
        <v>87</v>
      </c>
      <c r="E206" s="248" t="s">
        <v>355</v>
      </c>
      <c r="F206" s="248" t="s">
        <v>88</v>
      </c>
      <c r="G206" s="249" t="s">
        <v>91</v>
      </c>
    </row>
    <row r="207" spans="2:7" x14ac:dyDescent="0.4">
      <c r="B207" s="364"/>
      <c r="C207" s="202"/>
      <c r="D207" s="191" t="s">
        <v>93</v>
      </c>
      <c r="E207" s="191" t="s">
        <v>93</v>
      </c>
      <c r="F207" s="191" t="s">
        <v>93</v>
      </c>
      <c r="G207" s="250" t="s">
        <v>202</v>
      </c>
    </row>
    <row r="208" spans="2:7" x14ac:dyDescent="0.4">
      <c r="B208" s="364"/>
      <c r="C208" s="278"/>
      <c r="D208" s="267"/>
      <c r="E208" s="267"/>
      <c r="F208" s="267"/>
      <c r="G208" s="250" t="s">
        <v>366</v>
      </c>
    </row>
    <row r="209" spans="1:44" x14ac:dyDescent="0.4">
      <c r="B209" s="364"/>
      <c r="C209" s="267"/>
      <c r="D209" s="267"/>
      <c r="E209" s="267"/>
      <c r="F209" s="267"/>
      <c r="G209" s="250" t="s">
        <v>81</v>
      </c>
    </row>
    <row r="210" spans="1:44" x14ac:dyDescent="0.4">
      <c r="B210" s="364"/>
      <c r="C210" s="278"/>
      <c r="D210" s="267"/>
      <c r="E210" s="267"/>
      <c r="F210" s="267"/>
      <c r="G210" s="250" t="s">
        <v>85</v>
      </c>
    </row>
    <row r="211" spans="1:44" x14ac:dyDescent="0.4">
      <c r="B211" s="364"/>
      <c r="C211" s="278"/>
      <c r="D211" s="267"/>
      <c r="E211" s="267"/>
      <c r="F211" s="267"/>
      <c r="G211" s="250" t="s">
        <v>83</v>
      </c>
    </row>
    <row r="212" spans="1:44" x14ac:dyDescent="0.4">
      <c r="B212" s="364"/>
      <c r="C212" s="278"/>
      <c r="D212" s="267"/>
      <c r="E212" s="267"/>
      <c r="F212" s="267"/>
      <c r="G212" s="269" t="s">
        <v>404</v>
      </c>
    </row>
    <row r="213" spans="1:44" x14ac:dyDescent="0.4">
      <c r="B213" s="364"/>
      <c r="C213" s="278"/>
      <c r="D213" s="267"/>
      <c r="E213" s="267"/>
      <c r="F213" s="267"/>
      <c r="G213" s="269" t="s">
        <v>405</v>
      </c>
    </row>
    <row r="214" spans="1:44" x14ac:dyDescent="0.4">
      <c r="B214" s="364"/>
      <c r="C214" s="278"/>
      <c r="D214" s="267"/>
      <c r="E214" s="267"/>
      <c r="F214" s="267"/>
      <c r="G214" s="269" t="s">
        <v>406</v>
      </c>
    </row>
    <row r="215" spans="1:44" x14ac:dyDescent="0.4">
      <c r="B215" s="364"/>
      <c r="C215" s="278"/>
      <c r="D215" s="267"/>
      <c r="E215" s="267"/>
      <c r="F215" s="267"/>
      <c r="G215" s="269"/>
    </row>
    <row r="216" spans="1:44" x14ac:dyDescent="0.4">
      <c r="B216" s="365"/>
      <c r="C216" s="228"/>
      <c r="D216" s="272"/>
      <c r="E216" s="272"/>
      <c r="F216" s="272"/>
      <c r="G216" s="273"/>
    </row>
    <row r="217" spans="1:44" x14ac:dyDescent="0.4">
      <c r="B217" s="234">
        <v>10</v>
      </c>
      <c r="C217" s="256"/>
      <c r="D217" s="256"/>
      <c r="E217" s="256"/>
      <c r="F217" s="256"/>
      <c r="G217" s="257"/>
    </row>
    <row r="218" spans="1:44" x14ac:dyDescent="0.4">
      <c r="B218" s="233">
        <v>11</v>
      </c>
      <c r="C218" s="246"/>
      <c r="D218" s="246"/>
      <c r="E218" s="246"/>
      <c r="F218" s="246"/>
      <c r="G218" s="247"/>
    </row>
    <row r="219" spans="1:44" ht="15" thickBot="1" x14ac:dyDescent="0.45">
      <c r="B219" s="237">
        <v>12</v>
      </c>
      <c r="C219" s="258"/>
      <c r="D219" s="258"/>
      <c r="E219" s="258"/>
      <c r="F219" s="258"/>
      <c r="G219" s="259"/>
    </row>
    <row r="220" spans="1:44" s="3" customFormat="1" x14ac:dyDescent="0.4">
      <c r="B220" s="279"/>
      <c r="C220" s="279"/>
      <c r="D220" s="279"/>
      <c r="E220" s="279"/>
      <c r="F220" s="279"/>
      <c r="G220" s="279"/>
    </row>
    <row r="221" spans="1:44" s="3" customFormat="1" ht="36" customHeight="1" x14ac:dyDescent="0.4">
      <c r="B221" s="343" t="s">
        <v>371</v>
      </c>
      <c r="C221" s="343"/>
      <c r="D221" s="343"/>
      <c r="E221" s="343"/>
      <c r="F221" s="203"/>
      <c r="G221" s="203"/>
    </row>
    <row r="222" spans="1:44" s="3" customFormat="1" ht="36" customHeight="1" x14ac:dyDescent="0.4">
      <c r="B222" s="343" t="s">
        <v>372</v>
      </c>
      <c r="C222" s="343"/>
      <c r="D222" s="343"/>
      <c r="E222" s="343"/>
      <c r="F222" s="203"/>
      <c r="G222" s="203"/>
    </row>
    <row r="223" spans="1:44" s="3" customFormat="1" x14ac:dyDescent="0.4"/>
    <row r="224" spans="1:44" ht="61.4" customHeight="1" x14ac:dyDescent="0.4">
      <c r="A224" s="93"/>
      <c r="B224" s="93"/>
      <c r="C224" s="93"/>
      <c r="D224" s="93"/>
      <c r="E224" s="94"/>
      <c r="F224" s="94"/>
      <c r="G224" s="94"/>
      <c r="H224" s="94"/>
      <c r="I224" s="25"/>
      <c r="J224" s="25"/>
      <c r="K224" s="25"/>
      <c r="L224" s="25"/>
      <c r="M224" s="25"/>
      <c r="N224" s="25"/>
      <c r="O224" s="25"/>
      <c r="P224" s="18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2:7" s="111" customFormat="1" x14ac:dyDescent="0.4">
      <c r="B225" s="261"/>
      <c r="C225" s="261"/>
      <c r="D225" s="261"/>
      <c r="E225" s="261"/>
      <c r="F225" s="261"/>
      <c r="G225" s="261"/>
    </row>
    <row r="226" spans="2:7" s="111" customFormat="1" x14ac:dyDescent="0.4">
      <c r="B226" s="261"/>
      <c r="C226" s="261"/>
      <c r="D226" s="261"/>
      <c r="E226" s="261"/>
      <c r="F226" s="261"/>
      <c r="G226" s="261"/>
    </row>
    <row r="227" spans="2:7" s="111" customFormat="1" x14ac:dyDescent="0.4">
      <c r="B227" s="261"/>
      <c r="C227" s="261"/>
      <c r="D227" s="261"/>
      <c r="E227" s="261"/>
      <c r="F227" s="261"/>
      <c r="G227" s="261"/>
    </row>
    <row r="228" spans="2:7" s="111" customFormat="1" x14ac:dyDescent="0.4">
      <c r="B228" s="261"/>
      <c r="C228" s="261"/>
      <c r="D228" s="261"/>
      <c r="E228" s="261"/>
      <c r="F228" s="261"/>
      <c r="G228" s="261"/>
    </row>
    <row r="229" spans="2:7" s="111" customFormat="1" x14ac:dyDescent="0.4">
      <c r="B229" s="261"/>
      <c r="C229" s="261"/>
      <c r="D229" s="261"/>
      <c r="E229" s="261"/>
      <c r="F229" s="261"/>
      <c r="G229" s="261"/>
    </row>
    <row r="230" spans="2:7" s="111" customFormat="1" x14ac:dyDescent="0.4">
      <c r="B230" s="261"/>
      <c r="C230" s="261"/>
      <c r="D230" s="261"/>
      <c r="E230" s="261"/>
      <c r="F230" s="261"/>
      <c r="G230" s="261"/>
    </row>
    <row r="231" spans="2:7" s="111" customFormat="1" x14ac:dyDescent="0.4">
      <c r="B231" s="261"/>
      <c r="C231" s="261"/>
      <c r="D231" s="261"/>
      <c r="E231" s="261"/>
      <c r="F231" s="261"/>
      <c r="G231" s="261"/>
    </row>
    <row r="232" spans="2:7" s="111" customFormat="1" x14ac:dyDescent="0.4">
      <c r="B232" s="261"/>
      <c r="C232" s="261"/>
      <c r="D232" s="261"/>
      <c r="E232" s="261"/>
      <c r="F232" s="261"/>
      <c r="G232" s="261"/>
    </row>
    <row r="233" spans="2:7" s="111" customFormat="1" x14ac:dyDescent="0.4">
      <c r="B233" s="261"/>
      <c r="C233" s="261"/>
      <c r="D233" s="261"/>
      <c r="E233" s="261"/>
      <c r="F233" s="261"/>
      <c r="G233" s="261"/>
    </row>
    <row r="234" spans="2:7" s="111" customFormat="1" x14ac:dyDescent="0.4">
      <c r="B234" s="261"/>
      <c r="C234" s="261"/>
      <c r="D234" s="261"/>
      <c r="E234" s="261"/>
      <c r="F234" s="261"/>
      <c r="G234" s="261"/>
    </row>
    <row r="235" spans="2:7" s="111" customFormat="1" x14ac:dyDescent="0.4">
      <c r="B235" s="261"/>
      <c r="C235" s="261"/>
      <c r="D235" s="261"/>
      <c r="E235" s="261"/>
      <c r="F235" s="261"/>
      <c r="G235" s="261"/>
    </row>
    <row r="236" spans="2:7" s="111" customFormat="1" x14ac:dyDescent="0.4">
      <c r="B236" s="261"/>
      <c r="C236" s="261"/>
      <c r="D236" s="261"/>
      <c r="E236" s="261"/>
      <c r="F236" s="261"/>
      <c r="G236" s="261"/>
    </row>
    <row r="237" spans="2:7" s="111" customFormat="1" x14ac:dyDescent="0.4">
      <c r="B237" s="261"/>
      <c r="C237" s="261"/>
      <c r="D237" s="261"/>
      <c r="E237" s="261"/>
      <c r="F237" s="261"/>
      <c r="G237" s="261"/>
    </row>
    <row r="238" spans="2:7" s="111" customFormat="1" x14ac:dyDescent="0.4">
      <c r="B238" s="261"/>
      <c r="C238" s="261"/>
      <c r="D238" s="261"/>
      <c r="E238" s="261"/>
      <c r="F238" s="261"/>
      <c r="G238" s="261"/>
    </row>
    <row r="239" spans="2:7" s="111" customFormat="1" x14ac:dyDescent="0.4">
      <c r="B239" s="261"/>
      <c r="C239" s="261"/>
      <c r="D239" s="261"/>
      <c r="E239" s="261"/>
      <c r="F239" s="261"/>
      <c r="G239" s="261"/>
    </row>
    <row r="240" spans="2:7" s="111" customFormat="1" x14ac:dyDescent="0.4">
      <c r="B240" s="261"/>
      <c r="C240" s="261"/>
      <c r="D240" s="261"/>
      <c r="E240" s="261"/>
      <c r="F240" s="261"/>
      <c r="G240" s="261"/>
    </row>
    <row r="241" spans="2:7" s="111" customFormat="1" x14ac:dyDescent="0.4">
      <c r="B241" s="261"/>
      <c r="C241" s="261"/>
      <c r="D241" s="261"/>
      <c r="E241" s="261"/>
      <c r="F241" s="261"/>
      <c r="G241" s="261"/>
    </row>
    <row r="242" spans="2:7" s="111" customFormat="1" x14ac:dyDescent="0.4">
      <c r="B242" s="261"/>
      <c r="C242" s="261"/>
      <c r="D242" s="261"/>
      <c r="E242" s="261"/>
      <c r="F242" s="261"/>
      <c r="G242" s="261"/>
    </row>
    <row r="243" spans="2:7" s="111" customFormat="1" x14ac:dyDescent="0.4">
      <c r="B243" s="261"/>
      <c r="C243" s="261"/>
      <c r="D243" s="261"/>
      <c r="E243" s="261"/>
      <c r="F243" s="261"/>
      <c r="G243" s="261"/>
    </row>
    <row r="244" spans="2:7" s="111" customFormat="1" x14ac:dyDescent="0.4">
      <c r="B244" s="261"/>
      <c r="C244" s="261"/>
      <c r="D244" s="261"/>
      <c r="E244" s="261"/>
      <c r="F244" s="261"/>
      <c r="G244" s="261"/>
    </row>
    <row r="245" spans="2:7" s="111" customFormat="1" x14ac:dyDescent="0.4">
      <c r="B245" s="261"/>
      <c r="C245" s="261"/>
      <c r="D245" s="261"/>
      <c r="E245" s="261"/>
      <c r="F245" s="261"/>
      <c r="G245" s="261"/>
    </row>
    <row r="246" spans="2:7" s="111" customFormat="1" x14ac:dyDescent="0.4">
      <c r="B246" s="261"/>
      <c r="C246" s="261"/>
      <c r="D246" s="261"/>
      <c r="E246" s="261"/>
      <c r="F246" s="261"/>
      <c r="G246" s="261"/>
    </row>
    <row r="247" spans="2:7" s="111" customFormat="1" x14ac:dyDescent="0.4">
      <c r="B247" s="261"/>
      <c r="C247" s="261"/>
      <c r="D247" s="261"/>
      <c r="E247" s="261"/>
      <c r="F247" s="261"/>
      <c r="G247" s="261"/>
    </row>
    <row r="248" spans="2:7" s="111" customFormat="1" x14ac:dyDescent="0.4">
      <c r="B248" s="261"/>
      <c r="C248" s="261"/>
      <c r="D248" s="261"/>
      <c r="E248" s="261"/>
      <c r="F248" s="261"/>
      <c r="G248" s="261"/>
    </row>
    <row r="249" spans="2:7" s="111" customFormat="1" x14ac:dyDescent="0.4">
      <c r="B249" s="261"/>
      <c r="C249" s="261"/>
      <c r="D249" s="261"/>
      <c r="E249" s="261"/>
      <c r="F249" s="261"/>
      <c r="G249" s="261"/>
    </row>
    <row r="250" spans="2:7" s="111" customFormat="1" x14ac:dyDescent="0.4">
      <c r="B250" s="261"/>
      <c r="C250" s="261"/>
      <c r="D250" s="261"/>
      <c r="E250" s="261"/>
      <c r="F250" s="261"/>
      <c r="G250" s="261"/>
    </row>
    <row r="251" spans="2:7" s="111" customFormat="1" x14ac:dyDescent="0.4">
      <c r="B251" s="261"/>
      <c r="C251" s="261"/>
      <c r="D251" s="261"/>
      <c r="E251" s="261"/>
      <c r="F251" s="261"/>
      <c r="G251" s="261"/>
    </row>
    <row r="252" spans="2:7" s="111" customFormat="1" x14ac:dyDescent="0.4">
      <c r="B252" s="261"/>
      <c r="C252" s="261"/>
      <c r="D252" s="261"/>
      <c r="E252" s="261"/>
      <c r="F252" s="261"/>
      <c r="G252" s="261"/>
    </row>
    <row r="253" spans="2:7" s="111" customFormat="1" x14ac:dyDescent="0.4">
      <c r="B253" s="261"/>
      <c r="C253" s="261"/>
      <c r="D253" s="261"/>
      <c r="E253" s="261"/>
      <c r="F253" s="261"/>
      <c r="G253" s="261"/>
    </row>
    <row r="254" spans="2:7" s="111" customFormat="1" x14ac:dyDescent="0.4">
      <c r="B254" s="261"/>
      <c r="C254" s="261"/>
      <c r="D254" s="261"/>
      <c r="E254" s="261"/>
      <c r="F254" s="261"/>
      <c r="G254" s="261"/>
    </row>
    <row r="255" spans="2:7" s="111" customFormat="1" x14ac:dyDescent="0.4">
      <c r="B255" s="261"/>
      <c r="C255" s="261"/>
      <c r="D255" s="261"/>
      <c r="E255" s="261"/>
      <c r="F255" s="261"/>
      <c r="G255" s="261"/>
    </row>
    <row r="256" spans="2:7" s="111" customFormat="1" x14ac:dyDescent="0.4">
      <c r="B256" s="261"/>
      <c r="C256" s="261"/>
      <c r="D256" s="261"/>
      <c r="E256" s="261"/>
      <c r="F256" s="261"/>
      <c r="G256" s="261"/>
    </row>
    <row r="257" spans="2:7" s="111" customFormat="1" x14ac:dyDescent="0.4">
      <c r="B257" s="261"/>
      <c r="C257" s="261"/>
      <c r="D257" s="261"/>
      <c r="E257" s="261"/>
      <c r="F257" s="261"/>
      <c r="G257" s="261"/>
    </row>
    <row r="258" spans="2:7" s="111" customFormat="1" x14ac:dyDescent="0.4">
      <c r="B258" s="261"/>
      <c r="C258" s="261"/>
      <c r="D258" s="261"/>
      <c r="E258" s="261"/>
      <c r="F258" s="261"/>
      <c r="G258" s="261"/>
    </row>
    <row r="259" spans="2:7" s="111" customFormat="1" x14ac:dyDescent="0.4">
      <c r="B259" s="261"/>
      <c r="C259" s="261"/>
      <c r="D259" s="261"/>
      <c r="E259" s="261"/>
      <c r="F259" s="261"/>
      <c r="G259" s="261"/>
    </row>
    <row r="260" spans="2:7" s="111" customFormat="1" x14ac:dyDescent="0.4">
      <c r="B260" s="261"/>
      <c r="C260" s="261"/>
      <c r="D260" s="261"/>
      <c r="E260" s="261"/>
      <c r="F260" s="261"/>
      <c r="G260" s="261"/>
    </row>
    <row r="261" spans="2:7" s="111" customFormat="1" x14ac:dyDescent="0.4">
      <c r="B261" s="261"/>
      <c r="C261" s="261"/>
      <c r="D261" s="261"/>
      <c r="E261" s="261"/>
      <c r="F261" s="261"/>
      <c r="G261" s="261"/>
    </row>
    <row r="262" spans="2:7" s="111" customFormat="1" x14ac:dyDescent="0.4">
      <c r="B262" s="261"/>
      <c r="C262" s="261"/>
      <c r="D262" s="261"/>
      <c r="E262" s="261"/>
      <c r="F262" s="261"/>
      <c r="G262" s="261"/>
    </row>
    <row r="263" spans="2:7" s="111" customFormat="1" x14ac:dyDescent="0.4">
      <c r="B263" s="261"/>
      <c r="C263" s="261"/>
      <c r="D263" s="261"/>
      <c r="E263" s="261"/>
      <c r="F263" s="261"/>
      <c r="G263" s="261"/>
    </row>
    <row r="264" spans="2:7" s="111" customFormat="1" x14ac:dyDescent="0.4">
      <c r="B264" s="261"/>
      <c r="C264" s="261"/>
      <c r="D264" s="261"/>
      <c r="E264" s="261"/>
      <c r="F264" s="261"/>
      <c r="G264" s="261"/>
    </row>
    <row r="265" spans="2:7" s="111" customFormat="1" x14ac:dyDescent="0.4">
      <c r="B265" s="261"/>
      <c r="C265" s="261"/>
      <c r="D265" s="261"/>
      <c r="E265" s="261"/>
      <c r="F265" s="261"/>
      <c r="G265" s="261"/>
    </row>
    <row r="266" spans="2:7" s="111" customFormat="1" x14ac:dyDescent="0.4">
      <c r="B266" s="261"/>
      <c r="C266" s="261"/>
      <c r="D266" s="261"/>
      <c r="E266" s="261"/>
      <c r="F266" s="261"/>
      <c r="G266" s="261"/>
    </row>
    <row r="267" spans="2:7" s="111" customFormat="1" x14ac:dyDescent="0.4">
      <c r="B267" s="261"/>
      <c r="C267" s="261"/>
      <c r="D267" s="261"/>
      <c r="E267" s="261"/>
      <c r="F267" s="261"/>
      <c r="G267" s="261"/>
    </row>
    <row r="268" spans="2:7" s="111" customFormat="1" x14ac:dyDescent="0.4">
      <c r="B268" s="261"/>
      <c r="C268" s="261"/>
      <c r="D268" s="261"/>
      <c r="E268" s="261"/>
      <c r="F268" s="261"/>
      <c r="G268" s="261"/>
    </row>
    <row r="269" spans="2:7" s="111" customFormat="1" x14ac:dyDescent="0.4">
      <c r="B269" s="261"/>
      <c r="C269" s="261"/>
      <c r="D269" s="261"/>
      <c r="E269" s="261"/>
      <c r="F269" s="261"/>
      <c r="G269" s="261"/>
    </row>
    <row r="270" spans="2:7" s="111" customFormat="1" x14ac:dyDescent="0.4">
      <c r="B270" s="261"/>
      <c r="C270" s="261"/>
      <c r="D270" s="261"/>
      <c r="E270" s="261"/>
      <c r="F270" s="261"/>
      <c r="G270" s="261"/>
    </row>
    <row r="271" spans="2:7" s="111" customFormat="1" x14ac:dyDescent="0.4">
      <c r="B271" s="261"/>
      <c r="C271" s="261"/>
      <c r="D271" s="261"/>
      <c r="E271" s="261"/>
      <c r="F271" s="261"/>
      <c r="G271" s="261"/>
    </row>
    <row r="272" spans="2:7" s="111" customFormat="1" x14ac:dyDescent="0.4">
      <c r="B272" s="261"/>
      <c r="C272" s="261"/>
      <c r="D272" s="261"/>
      <c r="E272" s="261"/>
      <c r="F272" s="261"/>
      <c r="G272" s="261"/>
    </row>
    <row r="273" spans="2:7" s="111" customFormat="1" x14ac:dyDescent="0.4">
      <c r="B273" s="261"/>
      <c r="C273" s="261"/>
      <c r="D273" s="261"/>
      <c r="E273" s="261"/>
      <c r="F273" s="261"/>
      <c r="G273" s="261"/>
    </row>
    <row r="274" spans="2:7" s="111" customFormat="1" x14ac:dyDescent="0.4">
      <c r="B274" s="261"/>
      <c r="C274" s="261"/>
      <c r="D274" s="261"/>
      <c r="E274" s="261"/>
      <c r="F274" s="261"/>
      <c r="G274" s="261"/>
    </row>
    <row r="275" spans="2:7" s="111" customFormat="1" x14ac:dyDescent="0.4">
      <c r="B275" s="261"/>
      <c r="C275" s="261"/>
      <c r="D275" s="261"/>
      <c r="E275" s="261"/>
      <c r="F275" s="261"/>
      <c r="G275" s="261"/>
    </row>
    <row r="276" spans="2:7" s="111" customFormat="1" x14ac:dyDescent="0.4">
      <c r="B276" s="261"/>
      <c r="C276" s="261"/>
      <c r="D276" s="261"/>
      <c r="E276" s="261"/>
      <c r="F276" s="261"/>
      <c r="G276" s="261"/>
    </row>
    <row r="277" spans="2:7" s="111" customFormat="1" x14ac:dyDescent="0.4">
      <c r="B277" s="261"/>
      <c r="C277" s="261"/>
      <c r="D277" s="261"/>
      <c r="E277" s="261"/>
      <c r="F277" s="261"/>
      <c r="G277" s="261"/>
    </row>
    <row r="278" spans="2:7" s="111" customFormat="1" x14ac:dyDescent="0.4">
      <c r="B278" s="261"/>
      <c r="C278" s="261"/>
      <c r="D278" s="261"/>
      <c r="E278" s="261"/>
      <c r="F278" s="261"/>
      <c r="G278" s="261"/>
    </row>
    <row r="279" spans="2:7" s="111" customFormat="1" x14ac:dyDescent="0.4">
      <c r="B279" s="261"/>
      <c r="C279" s="261"/>
      <c r="D279" s="261"/>
      <c r="E279" s="261"/>
      <c r="F279" s="261"/>
      <c r="G279" s="261"/>
    </row>
    <row r="280" spans="2:7" s="111" customFormat="1" x14ac:dyDescent="0.4">
      <c r="B280" s="261"/>
      <c r="C280" s="261"/>
      <c r="D280" s="261"/>
      <c r="E280" s="261"/>
      <c r="F280" s="261"/>
      <c r="G280" s="261"/>
    </row>
    <row r="281" spans="2:7" s="111" customFormat="1" x14ac:dyDescent="0.4">
      <c r="B281" s="261"/>
      <c r="C281" s="261"/>
      <c r="D281" s="261"/>
      <c r="E281" s="261"/>
      <c r="F281" s="261"/>
      <c r="G281" s="261"/>
    </row>
    <row r="282" spans="2:7" s="111" customFormat="1" x14ac:dyDescent="0.4">
      <c r="B282" s="261"/>
      <c r="C282" s="261"/>
      <c r="D282" s="261"/>
      <c r="E282" s="261"/>
      <c r="F282" s="261"/>
      <c r="G282" s="261"/>
    </row>
    <row r="283" spans="2:7" s="111" customFormat="1" x14ac:dyDescent="0.4">
      <c r="B283" s="261"/>
      <c r="C283" s="261"/>
      <c r="D283" s="261"/>
      <c r="E283" s="261"/>
      <c r="F283" s="261"/>
      <c r="G283" s="261"/>
    </row>
    <row r="284" spans="2:7" s="111" customFormat="1" x14ac:dyDescent="0.4">
      <c r="B284" s="261"/>
      <c r="C284" s="261"/>
      <c r="D284" s="261"/>
      <c r="E284" s="261"/>
      <c r="F284" s="261"/>
      <c r="G284" s="261"/>
    </row>
    <row r="285" spans="2:7" s="111" customFormat="1" x14ac:dyDescent="0.4">
      <c r="B285" s="261"/>
      <c r="C285" s="261"/>
      <c r="D285" s="261"/>
      <c r="E285" s="261"/>
      <c r="F285" s="261"/>
      <c r="G285" s="261"/>
    </row>
    <row r="286" spans="2:7" s="111" customFormat="1" x14ac:dyDescent="0.4">
      <c r="B286" s="261"/>
      <c r="C286" s="261"/>
      <c r="D286" s="261"/>
      <c r="E286" s="261"/>
      <c r="F286" s="261"/>
      <c r="G286" s="261"/>
    </row>
    <row r="287" spans="2:7" s="111" customFormat="1" x14ac:dyDescent="0.4">
      <c r="B287" s="261"/>
      <c r="C287" s="261"/>
      <c r="D287" s="261"/>
      <c r="E287" s="261"/>
      <c r="F287" s="261"/>
      <c r="G287" s="261"/>
    </row>
    <row r="288" spans="2:7" s="111" customFormat="1" x14ac:dyDescent="0.4">
      <c r="B288" s="261"/>
      <c r="C288" s="261"/>
      <c r="D288" s="261"/>
      <c r="E288" s="261"/>
      <c r="F288" s="261"/>
      <c r="G288" s="261"/>
    </row>
    <row r="289" spans="2:7" s="111" customFormat="1" x14ac:dyDescent="0.4">
      <c r="B289" s="261"/>
      <c r="C289" s="261"/>
      <c r="D289" s="261"/>
      <c r="E289" s="261"/>
      <c r="F289" s="261"/>
      <c r="G289" s="261"/>
    </row>
    <row r="290" spans="2:7" s="111" customFormat="1" x14ac:dyDescent="0.4">
      <c r="B290" s="261"/>
      <c r="C290" s="261"/>
      <c r="D290" s="261"/>
      <c r="E290" s="261"/>
      <c r="F290" s="261"/>
      <c r="G290" s="261"/>
    </row>
    <row r="291" spans="2:7" s="111" customFormat="1" x14ac:dyDescent="0.4">
      <c r="B291" s="261"/>
      <c r="C291" s="261"/>
      <c r="D291" s="261"/>
      <c r="E291" s="261"/>
      <c r="F291" s="261"/>
      <c r="G291" s="261"/>
    </row>
    <row r="292" spans="2:7" s="111" customFormat="1" x14ac:dyDescent="0.4">
      <c r="B292" s="261"/>
      <c r="C292" s="261"/>
      <c r="D292" s="261"/>
      <c r="E292" s="261"/>
      <c r="F292" s="261"/>
      <c r="G292" s="261"/>
    </row>
    <row r="293" spans="2:7" s="111" customFormat="1" x14ac:dyDescent="0.4">
      <c r="B293" s="261"/>
      <c r="C293" s="261"/>
      <c r="D293" s="261"/>
      <c r="E293" s="261"/>
      <c r="F293" s="261"/>
      <c r="G293" s="261"/>
    </row>
    <row r="294" spans="2:7" s="111" customFormat="1" x14ac:dyDescent="0.4">
      <c r="B294" s="261"/>
      <c r="C294" s="261"/>
      <c r="D294" s="261"/>
      <c r="E294" s="261"/>
      <c r="F294" s="261"/>
      <c r="G294" s="261"/>
    </row>
    <row r="295" spans="2:7" s="111" customFormat="1" x14ac:dyDescent="0.4">
      <c r="B295" s="261"/>
      <c r="C295" s="261"/>
      <c r="D295" s="261"/>
      <c r="E295" s="261"/>
      <c r="F295" s="261"/>
      <c r="G295" s="261"/>
    </row>
    <row r="296" spans="2:7" s="111" customFormat="1" x14ac:dyDescent="0.4">
      <c r="B296" s="261"/>
      <c r="C296" s="261"/>
      <c r="D296" s="261"/>
      <c r="E296" s="261"/>
      <c r="F296" s="261"/>
      <c r="G296" s="261"/>
    </row>
    <row r="297" spans="2:7" s="111" customFormat="1" x14ac:dyDescent="0.4">
      <c r="B297" s="261"/>
      <c r="C297" s="261"/>
      <c r="D297" s="261"/>
      <c r="E297" s="261"/>
      <c r="F297" s="261"/>
      <c r="G297" s="261"/>
    </row>
    <row r="298" spans="2:7" s="111" customFormat="1" x14ac:dyDescent="0.4">
      <c r="B298" s="261"/>
      <c r="C298" s="261"/>
      <c r="D298" s="261"/>
      <c r="E298" s="261"/>
      <c r="F298" s="261"/>
      <c r="G298" s="261"/>
    </row>
    <row r="299" spans="2:7" s="111" customFormat="1" x14ac:dyDescent="0.4">
      <c r="B299" s="261"/>
      <c r="C299" s="261"/>
      <c r="D299" s="261"/>
      <c r="E299" s="261"/>
      <c r="F299" s="261"/>
      <c r="G299" s="261"/>
    </row>
    <row r="300" spans="2:7" s="111" customFormat="1" x14ac:dyDescent="0.4">
      <c r="B300" s="261"/>
      <c r="C300" s="261"/>
      <c r="D300" s="261"/>
      <c r="E300" s="261"/>
      <c r="F300" s="261"/>
      <c r="G300" s="261"/>
    </row>
    <row r="301" spans="2:7" s="111" customFormat="1" x14ac:dyDescent="0.4">
      <c r="B301" s="261"/>
      <c r="C301" s="261"/>
      <c r="D301" s="261"/>
      <c r="E301" s="261"/>
      <c r="F301" s="261"/>
      <c r="G301" s="261"/>
    </row>
    <row r="302" spans="2:7" s="111" customFormat="1" x14ac:dyDescent="0.4">
      <c r="B302" s="261"/>
      <c r="C302" s="261"/>
      <c r="D302" s="261"/>
      <c r="E302" s="261"/>
      <c r="F302" s="261"/>
      <c r="G302" s="261"/>
    </row>
    <row r="303" spans="2:7" s="111" customFormat="1" x14ac:dyDescent="0.4">
      <c r="B303" s="261"/>
      <c r="C303" s="261"/>
      <c r="D303" s="261"/>
      <c r="E303" s="261"/>
      <c r="F303" s="261"/>
      <c r="G303" s="261"/>
    </row>
    <row r="304" spans="2:7" s="111" customFormat="1" x14ac:dyDescent="0.4">
      <c r="B304" s="261"/>
      <c r="C304" s="261"/>
      <c r="D304" s="261"/>
      <c r="E304" s="261"/>
      <c r="F304" s="261"/>
      <c r="G304" s="261"/>
    </row>
    <row r="305" spans="2:7" s="111" customFormat="1" x14ac:dyDescent="0.4">
      <c r="B305" s="261"/>
      <c r="C305" s="261"/>
      <c r="D305" s="261"/>
      <c r="E305" s="261"/>
      <c r="F305" s="261"/>
      <c r="G305" s="261"/>
    </row>
    <row r="306" spans="2:7" s="111" customFormat="1" x14ac:dyDescent="0.4">
      <c r="B306" s="261"/>
      <c r="C306" s="261"/>
      <c r="D306" s="261"/>
      <c r="E306" s="261"/>
      <c r="F306" s="261"/>
      <c r="G306" s="261"/>
    </row>
    <row r="307" spans="2:7" s="111" customFormat="1" x14ac:dyDescent="0.4">
      <c r="B307" s="261"/>
      <c r="C307" s="261"/>
      <c r="D307" s="261"/>
      <c r="E307" s="261"/>
      <c r="F307" s="261"/>
      <c r="G307" s="261"/>
    </row>
    <row r="308" spans="2:7" s="111" customFormat="1" x14ac:dyDescent="0.4">
      <c r="B308" s="261"/>
      <c r="C308" s="261"/>
      <c r="D308" s="261"/>
      <c r="E308" s="261"/>
      <c r="F308" s="261"/>
      <c r="G308" s="261"/>
    </row>
    <row r="309" spans="2:7" s="111" customFormat="1" x14ac:dyDescent="0.4">
      <c r="B309" s="261"/>
      <c r="C309" s="261"/>
      <c r="D309" s="261"/>
      <c r="E309" s="261"/>
      <c r="F309" s="261"/>
      <c r="G309" s="261"/>
    </row>
    <row r="310" spans="2:7" s="111" customFormat="1" x14ac:dyDescent="0.4">
      <c r="B310" s="261"/>
      <c r="C310" s="261"/>
      <c r="D310" s="261"/>
      <c r="E310" s="261"/>
      <c r="F310" s="261"/>
      <c r="G310" s="261"/>
    </row>
    <row r="311" spans="2:7" s="111" customFormat="1" x14ac:dyDescent="0.4">
      <c r="B311" s="261"/>
      <c r="C311" s="261"/>
      <c r="D311" s="261"/>
      <c r="E311" s="261"/>
      <c r="F311" s="261"/>
      <c r="G311" s="261"/>
    </row>
    <row r="312" spans="2:7" s="111" customFormat="1" x14ac:dyDescent="0.4">
      <c r="B312" s="261"/>
      <c r="C312" s="261"/>
      <c r="D312" s="261"/>
      <c r="E312" s="261"/>
      <c r="F312" s="261"/>
      <c r="G312" s="261"/>
    </row>
    <row r="313" spans="2:7" s="111" customFormat="1" x14ac:dyDescent="0.4">
      <c r="B313" s="261"/>
      <c r="C313" s="261"/>
      <c r="D313" s="261"/>
      <c r="E313" s="261"/>
      <c r="F313" s="261"/>
      <c r="G313" s="261"/>
    </row>
    <row r="314" spans="2:7" s="111" customFormat="1" x14ac:dyDescent="0.4">
      <c r="B314" s="261"/>
      <c r="C314" s="261"/>
      <c r="D314" s="261"/>
      <c r="E314" s="261"/>
      <c r="F314" s="261"/>
      <c r="G314" s="261"/>
    </row>
    <row r="315" spans="2:7" s="111" customFormat="1" x14ac:dyDescent="0.4">
      <c r="B315" s="261"/>
      <c r="C315" s="261"/>
      <c r="D315" s="261"/>
      <c r="E315" s="261"/>
      <c r="F315" s="261"/>
      <c r="G315" s="261"/>
    </row>
    <row r="316" spans="2:7" s="111" customFormat="1" x14ac:dyDescent="0.4">
      <c r="B316" s="261"/>
      <c r="C316" s="261"/>
      <c r="D316" s="261"/>
      <c r="E316" s="261"/>
      <c r="F316" s="261"/>
      <c r="G316" s="261"/>
    </row>
    <row r="317" spans="2:7" s="111" customFormat="1" x14ac:dyDescent="0.4">
      <c r="B317" s="261"/>
      <c r="C317" s="261"/>
      <c r="D317" s="261"/>
      <c r="E317" s="261"/>
      <c r="F317" s="261"/>
      <c r="G317" s="261"/>
    </row>
    <row r="318" spans="2:7" s="111" customFormat="1" x14ac:dyDescent="0.4">
      <c r="B318" s="261"/>
      <c r="C318" s="261"/>
      <c r="D318" s="261"/>
      <c r="E318" s="261"/>
      <c r="F318" s="261"/>
      <c r="G318" s="261"/>
    </row>
  </sheetData>
  <sheetProtection algorithmName="SHA-512" hashValue="BmHcutUIfslzWgalHJ4WbWqXW6k9+lW5FghDjkgGwjRcn9j481HWHXe7iNjkdvyq3szvdu1hsuX5B5X23NT5Ng==" saltValue="Ab2z8WnZuS13viCsIL0DIg==" spinCount="100000" sheet="1" formatCells="0" formatColumns="0" formatRows="0" insertColumns="0" insertRows="0" insertHyperlinks="0" deleteColumns="0" deleteRows="0" sort="0" autoFilter="0" pivotTables="0"/>
  <mergeCells count="10">
    <mergeCell ref="B221:E221"/>
    <mergeCell ref="B222:E222"/>
    <mergeCell ref="B8:B12"/>
    <mergeCell ref="D8:D12"/>
    <mergeCell ref="E8:E12"/>
    <mergeCell ref="F8:F12"/>
    <mergeCell ref="G8:G12"/>
    <mergeCell ref="C98:C115"/>
    <mergeCell ref="C116:C177"/>
    <mergeCell ref="B206:B216"/>
  </mergeCells>
  <pageMargins left="0.15748031496062992" right="0.15748031496062992" top="0.74803149606299213" bottom="0.74803149606299213" header="0.31496062992125984" footer="0.31496062992125984"/>
  <pageSetup paperSize="9" scale="37" fitToHeight="2" orientation="portrait" horizontalDpi="1200" verticalDpi="1200" r:id="rId1"/>
  <headerFooter>
    <oddHeader>&amp;LIndicatieve Synoniemenlijst Referentiefuncties Filmfestivals. Bijlage bij Functiehandboek.</oddHeader>
    <oddFooter>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BB641DBADF8489D72ABEF3F89C6FA" ma:contentTypeVersion="11" ma:contentTypeDescription="Create a new document." ma:contentTypeScope="" ma:versionID="5ed400d89458383580cb4d8c7e78883e">
  <xsd:schema xmlns:xsd="http://www.w3.org/2001/XMLSchema" xmlns:xs="http://www.w3.org/2001/XMLSchema" xmlns:p="http://schemas.microsoft.com/office/2006/metadata/properties" xmlns:ns2="d9d677c4-1a50-48a1-8c77-7937d6c3e73c" xmlns:ns3="46ef72ae-d4c6-4620-8779-284b8f29171a" targetNamespace="http://schemas.microsoft.com/office/2006/metadata/properties" ma:root="true" ma:fieldsID="8ae4eecb55f84d395bbefcc2d1ba7611" ns2:_="" ns3:_="">
    <xsd:import namespace="d9d677c4-1a50-48a1-8c77-7937d6c3e73c"/>
    <xsd:import namespace="46ef72ae-d4c6-4620-8779-284b8f291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677c4-1a50-48a1-8c77-7937d6c3e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86dfd97-90d2-4676-b651-ba9188fe6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f72ae-d4c6-4620-8779-284b8f29171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c2173f-dc3c-407f-9b4d-d0da7fd441d3}" ma:internalName="TaxCatchAll" ma:showField="CatchAllData" ma:web="46ef72ae-d4c6-4620-8779-284b8f291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d677c4-1a50-48a1-8c77-7937d6c3e73c">
      <Terms xmlns="http://schemas.microsoft.com/office/infopath/2007/PartnerControls"/>
    </lcf76f155ced4ddcb4097134ff3c332f>
    <TaxCatchAll xmlns="46ef72ae-d4c6-4620-8779-284b8f29171a" xsi:nil="true"/>
  </documentManagement>
</p:properties>
</file>

<file path=customXml/itemProps1.xml><?xml version="1.0" encoding="utf-8"?>
<ds:datastoreItem xmlns:ds="http://schemas.openxmlformats.org/officeDocument/2006/customXml" ds:itemID="{3F44DA36-DF1B-4A2D-8965-73F50C394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d677c4-1a50-48a1-8c77-7937d6c3e73c"/>
    <ds:schemaRef ds:uri="46ef72ae-d4c6-4620-8779-284b8f291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2C5BD-D86E-4FD4-839D-E4C7A1A0B5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734E3-FC6F-4C7A-B39D-37FB64D56A29}">
  <ds:schemaRefs>
    <ds:schemaRef ds:uri="d9d677c4-1a50-48a1-8c77-7937d6c3e73c"/>
    <ds:schemaRef ds:uri="46ef72ae-d4c6-4620-8779-284b8f29171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Voorblad</vt:lpstr>
      <vt:lpstr>Salaristabel 2026</vt:lpstr>
      <vt:lpstr>Richtlijn zzp-uurtarief 2026</vt:lpstr>
      <vt:lpstr>Salaristabel 2025</vt:lpstr>
      <vt:lpstr>Richtlijn zzp-uurtarief 2025</vt:lpstr>
      <vt:lpstr>Salaristabel 2024</vt:lpstr>
      <vt:lpstr>Richtlijn zzp-uurtarief 2024</vt:lpstr>
      <vt:lpstr>Matrix Functies </vt:lpstr>
      <vt:lpstr>Ind. synoniemenlijst </vt:lpstr>
      <vt:lpstr>'Ind. synoniemenlijst '!Afdrukbereik</vt:lpstr>
      <vt:lpstr>'Matrix Functies '!Afdrukbereik</vt:lpstr>
      <vt:lpstr>'Richtlijn zzp-uurtarief 2024'!Afdrukbereik</vt:lpstr>
      <vt:lpstr>'Richtlijn zzp-uurtarief 2025'!Afdrukbereik</vt:lpstr>
      <vt:lpstr>'Richtlijn zzp-uurtarief 2026'!Afdrukbereik</vt:lpstr>
      <vt:lpstr>'Salaristabel 2024'!Afdrukbereik</vt:lpstr>
      <vt:lpstr>'Salaristabel 2025'!Afdrukbereik</vt:lpstr>
      <vt:lpstr>'Salaristabel 2026'!Afdrukbereik</vt:lpstr>
      <vt:lpstr>Voorblad!Afdrukbereik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Doreen Boonekamp</dc:creator>
  <cp:keywords/>
  <dc:description/>
  <cp:lastModifiedBy>Niels Laan | ipsis</cp:lastModifiedBy>
  <cp:revision/>
  <cp:lastPrinted>2025-12-18T15:10:29Z</cp:lastPrinted>
  <dcterms:created xsi:type="dcterms:W3CDTF">2023-10-09T09:45:03Z</dcterms:created>
  <dcterms:modified xsi:type="dcterms:W3CDTF">2025-12-18T15:17:52Z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0x010100784BB641DBADF8489D72ABEF3F89C6FA</vt:lpwstr>
  </property>
  <property fmtid="{D5CDD505-2E9C-101B-9397-08002B2CF9AE}" pid="3" name="MediaServiceImageTags">
    <vt:lpwstr/>
  </property>
</Properties>
</file>